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E:\D\Rajarata\Research\Students\Kasun Jayakody\Full papers\Mass Spectrometry Letters\Submission 2\"/>
    </mc:Choice>
  </mc:AlternateContent>
  <xr:revisionPtr revIDLastSave="0" documentId="13_ncr:1_{D01D55D6-B851-41F3-B878-E705CBA402C8}" xr6:coauthVersionLast="47" xr6:coauthVersionMax="47" xr10:uidLastSave="{00000000-0000-0000-0000-000000000000}"/>
  <bookViews>
    <workbookView xWindow="-108" yWindow="-108" windowWidth="23256" windowHeight="12456" tabRatio="658" xr2:uid="{00000000-000D-0000-FFFF-FFFF00000000}"/>
  </bookViews>
  <sheets>
    <sheet name="Calibration results" sheetId="1" r:id="rId1"/>
    <sheet name="LOD &amp; LOQ" sheetId="3" r:id="rId2"/>
    <sheet name="Repeatability" sheetId="4" r:id="rId3"/>
    <sheet name="As recovery" sheetId="5" r:id="rId4"/>
    <sheet name="Cd recovery" sheetId="6" r:id="rId5"/>
    <sheet name="Pb recovery" sheetId="7" r:id="rId6"/>
    <sheet name="Hg recovery" sheetId="8" r:id="rId7"/>
    <sheet name="DPC results" sheetId="9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14" i="4" l="1"/>
  <c r="L14" i="4"/>
  <c r="K14" i="4"/>
  <c r="J14" i="4"/>
  <c r="I14" i="4"/>
  <c r="H14" i="4"/>
  <c r="G14" i="4"/>
  <c r="F14" i="4"/>
  <c r="E14" i="4"/>
  <c r="D14" i="4"/>
  <c r="C14" i="4"/>
  <c r="B14" i="4"/>
  <c r="M13" i="4"/>
  <c r="M15" i="4" s="1"/>
  <c r="L13" i="4"/>
  <c r="L15" i="4" s="1"/>
  <c r="K13" i="4"/>
  <c r="K15" i="4" s="1"/>
  <c r="J13" i="4"/>
  <c r="J15" i="4" s="1"/>
  <c r="I13" i="4"/>
  <c r="I15" i="4" s="1"/>
  <c r="H13" i="4"/>
  <c r="H15" i="4" s="1"/>
  <c r="G13" i="4"/>
  <c r="G15" i="4" s="1"/>
  <c r="F13" i="4"/>
  <c r="F15" i="4" s="1"/>
  <c r="E13" i="4"/>
  <c r="E15" i="4" s="1"/>
  <c r="D13" i="4"/>
  <c r="D15" i="4" s="1"/>
  <c r="C13" i="4"/>
  <c r="C15" i="4" s="1"/>
  <c r="B13" i="4"/>
  <c r="B15" i="4" s="1"/>
  <c r="N21" i="3" l="1"/>
  <c r="J21" i="3"/>
  <c r="F21" i="3"/>
  <c r="B21" i="3"/>
  <c r="N15" i="3"/>
  <c r="N19" i="3" s="1"/>
  <c r="J15" i="3"/>
  <c r="J19" i="3" s="1"/>
  <c r="F15" i="3"/>
  <c r="F19" i="3" s="1"/>
  <c r="B15" i="3"/>
  <c r="B19" i="3" s="1"/>
  <c r="P62" i="1"/>
  <c r="J17" i="3" l="1"/>
  <c r="B17" i="3"/>
  <c r="F17" i="3"/>
  <c r="N17" i="3"/>
</calcChain>
</file>

<file path=xl/sharedStrings.xml><?xml version="1.0" encoding="utf-8"?>
<sst xmlns="http://schemas.openxmlformats.org/spreadsheetml/2006/main" count="294" uniqueCount="114">
  <si>
    <t/>
  </si>
  <si>
    <t xml:space="preserve">Calibration graphs </t>
  </si>
  <si>
    <t>As</t>
  </si>
  <si>
    <t>Cd</t>
  </si>
  <si>
    <t>Pb</t>
  </si>
  <si>
    <t>Hg</t>
  </si>
  <si>
    <t>Std No</t>
  </si>
  <si>
    <t>Std level</t>
  </si>
  <si>
    <t>CPS</t>
  </si>
  <si>
    <t>Blank</t>
  </si>
  <si>
    <t>Std 1</t>
  </si>
  <si>
    <t>Std 2</t>
  </si>
  <si>
    <t>Std 3</t>
  </si>
  <si>
    <t>Std 4</t>
  </si>
  <si>
    <t>Std 5</t>
  </si>
  <si>
    <t>Std 6</t>
  </si>
  <si>
    <t>Std 7</t>
  </si>
  <si>
    <t>Correlation (R2)</t>
  </si>
  <si>
    <t>Std 8</t>
  </si>
  <si>
    <t>Standard No</t>
  </si>
  <si>
    <t xml:space="preserve">Standard level </t>
  </si>
  <si>
    <t>(µg/l)</t>
  </si>
  <si>
    <t>ICP reading (µg/l)</t>
  </si>
  <si>
    <t>Standard level (µg/l)</t>
  </si>
  <si>
    <t>Standard 1</t>
  </si>
  <si>
    <t>Standard 2</t>
  </si>
  <si>
    <t>Standard 3</t>
  </si>
  <si>
    <t>Standard 4</t>
  </si>
  <si>
    <t>Standard 5</t>
  </si>
  <si>
    <t>Standard 6</t>
  </si>
  <si>
    <t>-</t>
  </si>
  <si>
    <t>Standard 7</t>
  </si>
  <si>
    <r>
      <t>Correlation (R</t>
    </r>
    <r>
      <rPr>
        <vertAlign val="superscript"/>
        <sz val="9"/>
        <color theme="1"/>
        <rFont val="Times New Roman"/>
        <family val="1"/>
      </rPr>
      <t>2</t>
    </r>
    <r>
      <rPr>
        <sz val="9"/>
        <color theme="1"/>
        <rFont val="Times New Roman"/>
        <family val="1"/>
      </rPr>
      <t>)</t>
    </r>
  </si>
  <si>
    <t>Standard 8</t>
  </si>
  <si>
    <t>ICP reading</t>
  </si>
  <si>
    <t xml:space="preserve"> Hg</t>
  </si>
  <si>
    <t>RB No</t>
  </si>
  <si>
    <t>RB 1</t>
  </si>
  <si>
    <t>RB1</t>
  </si>
  <si>
    <t>RB 2</t>
  </si>
  <si>
    <t>RB2</t>
  </si>
  <si>
    <t>RB 3</t>
  </si>
  <si>
    <t>RB3</t>
  </si>
  <si>
    <t>RB 4</t>
  </si>
  <si>
    <t>RB4</t>
  </si>
  <si>
    <t>RB 5</t>
  </si>
  <si>
    <t>RB5</t>
  </si>
  <si>
    <t>RB 6</t>
  </si>
  <si>
    <t>RB6</t>
  </si>
  <si>
    <t>RB 7</t>
  </si>
  <si>
    <t>RB7</t>
  </si>
  <si>
    <t>SD</t>
  </si>
  <si>
    <t>LOD (SD*3)</t>
  </si>
  <si>
    <t>LOQ (SD*10)</t>
  </si>
  <si>
    <t>Mean</t>
  </si>
  <si>
    <t>LOD and LOQ</t>
  </si>
  <si>
    <t>No of replicates</t>
  </si>
  <si>
    <t>As (mg/kg)</t>
  </si>
  <si>
    <t>Cd  (mg/kg)</t>
  </si>
  <si>
    <t>Pb  (mg/kg)</t>
  </si>
  <si>
    <t>Hg  (mg/kg)</t>
  </si>
  <si>
    <t>Low</t>
  </si>
  <si>
    <t xml:space="preserve">Mid </t>
  </si>
  <si>
    <t>High</t>
  </si>
  <si>
    <t>RSD (%)</t>
  </si>
  <si>
    <t>Analyte</t>
  </si>
  <si>
    <t>oil Sample</t>
  </si>
  <si>
    <t>Replicate</t>
  </si>
  <si>
    <t>Non spiked sample</t>
  </si>
  <si>
    <t>spiked sample</t>
  </si>
  <si>
    <t>spike recovery</t>
  </si>
  <si>
    <t>Recovery</t>
  </si>
  <si>
    <t>mean recovery</t>
  </si>
  <si>
    <t>Standard deviation</t>
  </si>
  <si>
    <t>Low spiked-1</t>
  </si>
  <si>
    <t>Low spiked-2</t>
  </si>
  <si>
    <t>Low spiked-3</t>
  </si>
  <si>
    <t>Mid spiked-1</t>
  </si>
  <si>
    <t>Mid spiked-2</t>
  </si>
  <si>
    <t>Mid spiked-3</t>
  </si>
  <si>
    <t>High spiked-1</t>
  </si>
  <si>
    <t>High spiked-2</t>
  </si>
  <si>
    <t>High spiked-3</t>
  </si>
  <si>
    <t>Sample</t>
  </si>
  <si>
    <t>spiked</t>
  </si>
  <si>
    <t>spkid recovery</t>
  </si>
  <si>
    <t>spiked level (mg/kg)</t>
  </si>
  <si>
    <t>Measured level (mg/kg)</t>
  </si>
  <si>
    <t>Recovery %</t>
  </si>
  <si>
    <t>mean recovery %</t>
  </si>
  <si>
    <t>Optimization Parameter</t>
  </si>
  <si>
    <t>Reference value</t>
  </si>
  <si>
    <t>Obtained value</t>
  </si>
  <si>
    <t>Remarks</t>
  </si>
  <si>
    <t>Be 9</t>
  </si>
  <si>
    <t>&gt;4500</t>
  </si>
  <si>
    <t>Passed</t>
  </si>
  <si>
    <t>In 115</t>
  </si>
  <si>
    <t>&gt;80000</t>
  </si>
  <si>
    <t>U 238</t>
  </si>
  <si>
    <t>&gt;60000</t>
  </si>
  <si>
    <t>Bkgd 220</t>
  </si>
  <si>
    <t>≤ 3</t>
  </si>
  <si>
    <t>CeO 156 ÷ Ce 140</t>
  </si>
  <si>
    <t>≤ 0.025</t>
  </si>
  <si>
    <t>Ce++ 70 ÷ Ce 140</t>
  </si>
  <si>
    <t>≤ 0.03</t>
  </si>
  <si>
    <t>Sample (mg/kg)</t>
  </si>
  <si>
    <t>spiked (mg/kg)</t>
  </si>
  <si>
    <t xml:space="preserve">Sample </t>
  </si>
  <si>
    <r>
      <t xml:space="preserve">Recovery </t>
    </r>
    <r>
      <rPr>
        <strike/>
        <sz val="11"/>
        <color theme="1"/>
        <rFont val="Calibri"/>
        <family val="2"/>
        <scheme val="minor"/>
      </rPr>
      <t>%</t>
    </r>
  </si>
  <si>
    <t>spiked leve (mg/kg)</t>
  </si>
  <si>
    <t>spkid recovery (mg/kg)</t>
  </si>
  <si>
    <t>ICP-MS Daily Performance Check 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</si>
</sst>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"/>
    <numFmt numFmtId="166" formatCode="0.00000000"/>
    <numFmt numFmtId="167" formatCode="0.000000000"/>
    <numFmt numFmtId="168" formatCode="0.00000000000000000"/>
    <numFmt numFmtId="169" formatCode="0.00000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9"/>
      <color theme="1"/>
      <name val="Times New Roman"/>
      <family val="1"/>
    </font>
    <font>
      <sz val="9"/>
      <color theme="1"/>
      <name val="Times New Roman"/>
      <family val="1"/>
    </font>
    <font>
      <vertAlign val="superscript"/>
      <sz val="9"/>
      <color theme="1"/>
      <name val="Times New Roman"/>
      <family val="1"/>
    </font>
    <font>
      <strike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0" fillId="3" borderId="4" xfId="0" applyFill="1" applyBorder="1"/>
    <xf numFmtId="0" fontId="0" fillId="0" borderId="4" xfId="0" applyBorder="1"/>
    <xf numFmtId="1" fontId="0" fillId="0" borderId="4" xfId="0" applyNumberFormat="1" applyBorder="1"/>
    <xf numFmtId="165" fontId="0" fillId="0" borderId="4" xfId="0" applyNumberFormat="1" applyBorder="1"/>
    <xf numFmtId="0" fontId="1" fillId="7" borderId="4" xfId="0" applyFont="1" applyFill="1" applyBorder="1"/>
    <xf numFmtId="0" fontId="0" fillId="7" borderId="4" xfId="0" applyFill="1" applyBorder="1"/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64" fontId="4" fillId="0" borderId="0" xfId="0" applyNumberFormat="1" applyFont="1" applyAlignment="1">
      <alignment horizontal="center" vertical="center"/>
    </xf>
    <xf numFmtId="164" fontId="4" fillId="0" borderId="6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6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3" fillId="0" borderId="0" xfId="0" applyFont="1" applyAlignment="1">
      <alignment vertical="center" wrapText="1"/>
    </xf>
    <xf numFmtId="0" fontId="3" fillId="0" borderId="6" xfId="0" applyFont="1" applyBorder="1" applyAlignment="1">
      <alignment vertical="center" wrapText="1"/>
    </xf>
    <xf numFmtId="166" fontId="0" fillId="0" borderId="4" xfId="0" applyNumberFormat="1" applyBorder="1"/>
    <xf numFmtId="167" fontId="0" fillId="0" borderId="4" xfId="0" applyNumberFormat="1" applyBorder="1"/>
    <xf numFmtId="168" fontId="0" fillId="0" borderId="4" xfId="0" applyNumberFormat="1" applyBorder="1"/>
    <xf numFmtId="165" fontId="1" fillId="7" borderId="4" xfId="0" applyNumberFormat="1" applyFont="1" applyFill="1" applyBorder="1"/>
    <xf numFmtId="0" fontId="1" fillId="0" borderId="4" xfId="0" applyFont="1" applyBorder="1"/>
    <xf numFmtId="0" fontId="1" fillId="8" borderId="4" xfId="0" applyFont="1" applyFill="1" applyBorder="1"/>
    <xf numFmtId="167" fontId="1" fillId="0" borderId="4" xfId="0" applyNumberFormat="1" applyFont="1" applyBorder="1"/>
    <xf numFmtId="169" fontId="1" fillId="0" borderId="4" xfId="0" applyNumberFormat="1" applyFont="1" applyBorder="1"/>
    <xf numFmtId="165" fontId="1" fillId="0" borderId="4" xfId="0" applyNumberFormat="1" applyFont="1" applyBorder="1"/>
    <xf numFmtId="166" fontId="1" fillId="7" borderId="4" xfId="0" applyNumberFormat="1" applyFont="1" applyFill="1" applyBorder="1"/>
    <xf numFmtId="167" fontId="1" fillId="7" borderId="4" xfId="0" applyNumberFormat="1" applyFont="1" applyFill="1" applyBorder="1"/>
    <xf numFmtId="169" fontId="1" fillId="7" borderId="4" xfId="0" applyNumberFormat="1" applyFont="1" applyFill="1" applyBorder="1"/>
    <xf numFmtId="0" fontId="3" fillId="0" borderId="9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0" fillId="0" borderId="4" xfId="0" applyNumberFormat="1" applyBorder="1"/>
    <xf numFmtId="0" fontId="0" fillId="0" borderId="4" xfId="0" applyBorder="1" applyAlignment="1">
      <alignment wrapText="1"/>
    </xf>
    <xf numFmtId="0" fontId="0" fillId="0" borderId="0" xfId="0" applyAlignment="1">
      <alignment wrapText="1"/>
    </xf>
    <xf numFmtId="165" fontId="4" fillId="7" borderId="0" xfId="0" applyNumberFormat="1" applyFont="1" applyFill="1" applyAlignment="1">
      <alignment horizontal="center" vertical="center"/>
    </xf>
    <xf numFmtId="165" fontId="4" fillId="6" borderId="0" xfId="0" applyNumberFormat="1" applyFont="1" applyFill="1" applyAlignment="1">
      <alignment horizontal="center" vertical="center"/>
    </xf>
    <xf numFmtId="165" fontId="4" fillId="9" borderId="0" xfId="0" applyNumberFormat="1" applyFont="1" applyFill="1" applyAlignment="1">
      <alignment horizontal="center" vertical="center"/>
    </xf>
    <xf numFmtId="165" fontId="4" fillId="10" borderId="0" xfId="0" applyNumberFormat="1" applyFont="1" applyFill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2" fontId="4" fillId="7" borderId="10" xfId="0" applyNumberFormat="1" applyFont="1" applyFill="1" applyBorder="1" applyAlignment="1">
      <alignment horizontal="center" vertical="center"/>
    </xf>
    <xf numFmtId="2" fontId="4" fillId="6" borderId="10" xfId="0" applyNumberFormat="1" applyFont="1" applyFill="1" applyBorder="1" applyAlignment="1">
      <alignment horizontal="center" vertical="center"/>
    </xf>
    <xf numFmtId="2" fontId="4" fillId="9" borderId="10" xfId="0" applyNumberFormat="1" applyFont="1" applyFill="1" applyBorder="1" applyAlignment="1">
      <alignment horizontal="center" vertical="center"/>
    </xf>
    <xf numFmtId="2" fontId="4" fillId="10" borderId="10" xfId="0" applyNumberFormat="1" applyFont="1" applyFill="1" applyBorder="1" applyAlignment="1">
      <alignment horizontal="center" vertical="center"/>
    </xf>
    <xf numFmtId="165" fontId="4" fillId="7" borderId="9" xfId="0" applyNumberFormat="1" applyFont="1" applyFill="1" applyBorder="1" applyAlignment="1">
      <alignment horizontal="center" vertical="center"/>
    </xf>
    <xf numFmtId="165" fontId="4" fillId="6" borderId="9" xfId="0" applyNumberFormat="1" applyFont="1" applyFill="1" applyBorder="1" applyAlignment="1">
      <alignment horizontal="center" vertical="center"/>
    </xf>
    <xf numFmtId="165" fontId="4" fillId="9" borderId="9" xfId="0" applyNumberFormat="1" applyFont="1" applyFill="1" applyBorder="1" applyAlignment="1">
      <alignment horizontal="center" vertical="center"/>
    </xf>
    <xf numFmtId="165" fontId="4" fillId="10" borderId="9" xfId="0" applyNumberFormat="1" applyFont="1" applyFill="1" applyBorder="1" applyAlignment="1">
      <alignment horizontal="center" vertical="center"/>
    </xf>
    <xf numFmtId="0" fontId="3" fillId="7" borderId="10" xfId="0" applyFont="1" applyFill="1" applyBorder="1"/>
    <xf numFmtId="0" fontId="3" fillId="6" borderId="10" xfId="0" applyFont="1" applyFill="1" applyBorder="1"/>
    <xf numFmtId="0" fontId="3" fillId="9" borderId="10" xfId="0" applyFont="1" applyFill="1" applyBorder="1"/>
    <xf numFmtId="0" fontId="3" fillId="10" borderId="10" xfId="0" applyFont="1" applyFill="1" applyBorder="1"/>
    <xf numFmtId="0" fontId="0" fillId="0" borderId="4" xfId="0" applyBorder="1" applyAlignment="1">
      <alignment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7" xfId="0" applyBorder="1" applyAlignment="1">
      <alignment horizontal="left" vertical="center" wrapText="1"/>
    </xf>
    <xf numFmtId="0" fontId="1" fillId="0" borderId="14" xfId="0" applyFont="1" applyBorder="1" applyAlignment="1">
      <alignment vertical="center" wrapText="1"/>
    </xf>
    <xf numFmtId="0" fontId="1" fillId="0" borderId="15" xfId="0" applyFont="1" applyBorder="1" applyAlignment="1">
      <alignment vertical="center" wrapText="1"/>
    </xf>
    <xf numFmtId="0" fontId="0" fillId="0" borderId="0" xfId="0" applyAlignment="1">
      <alignment horizontal="center" wrapText="1"/>
    </xf>
    <xf numFmtId="0" fontId="1" fillId="6" borderId="1" xfId="0" applyFont="1" applyFill="1" applyBorder="1" applyAlignment="1">
      <alignment horizontal="center"/>
    </xf>
    <xf numFmtId="0" fontId="1" fillId="6" borderId="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7" borderId="1" xfId="0" applyFill="1" applyBorder="1" applyAlignment="1">
      <alignment horizontal="left"/>
    </xf>
    <xf numFmtId="0" fontId="0" fillId="7" borderId="3" xfId="0" applyFill="1" applyBorder="1" applyAlignment="1">
      <alignment horizontal="left"/>
    </xf>
    <xf numFmtId="0" fontId="0" fillId="7" borderId="1" xfId="0" applyFill="1" applyBorder="1" applyAlignment="1">
      <alignment horizontal="center"/>
    </xf>
    <xf numFmtId="0" fontId="0" fillId="7" borderId="3" xfId="0" applyFill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 vertical="center"/>
    </xf>
    <xf numFmtId="0" fontId="3" fillId="9" borderId="9" xfId="0" applyFont="1" applyFill="1" applyBorder="1" applyAlignment="1">
      <alignment horizontal="center" vertical="center"/>
    </xf>
    <xf numFmtId="0" fontId="3" fillId="10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7" borderId="0" xfId="0" applyFont="1" applyFill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10" xfId="0" applyBorder="1" applyAlignment="1">
      <alignment horizontal="center" wrapText="1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noFill/>
                <a:prstDash val="solid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681711525189786"/>
                  <c:y val="4.688621527631727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00" b="1" baseline="0"/>
                      <a:t>y = 6125.6x - 2089.7</a:t>
                    </a:r>
                    <a:br>
                      <a:rPr lang="en-US" sz="1000" b="1" baseline="0"/>
                    </a:br>
                    <a:r>
                      <a:rPr lang="en-US" sz="1000" b="1" baseline="0"/>
                      <a:t>R² = 0.999</a:t>
                    </a:r>
                    <a:endParaRPr lang="en-US" sz="1000" b="1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trendline>
            <c:spPr>
              <a:ln w="12700" cap="rnd">
                <a:solidFill>
                  <a:schemeClr val="tx1"/>
                </a:solidFill>
                <a:prstDash val="solid"/>
              </a:ln>
              <a:effectLst/>
            </c:spPr>
            <c:trendlineType val="linear"/>
            <c:dispRSqr val="0"/>
            <c:dispEq val="0"/>
          </c:trendline>
          <c:xVal>
            <c:numRef>
              <c:f>'Calibration results'!$B$7:$B$14</c:f>
              <c:numCache>
                <c:formatCode>General</c:formatCode>
                <c:ptCount val="8"/>
                <c:pt idx="0">
                  <c:v>0.5</c:v>
                </c:pt>
                <c:pt idx="1">
                  <c:v>1</c:v>
                </c:pt>
                <c:pt idx="2">
                  <c:v>5</c:v>
                </c:pt>
                <c:pt idx="3">
                  <c:v>10</c:v>
                </c:pt>
                <c:pt idx="4">
                  <c:v>25</c:v>
                </c:pt>
                <c:pt idx="5">
                  <c:v>50</c:v>
                </c:pt>
                <c:pt idx="6">
                  <c:v>75</c:v>
                </c:pt>
                <c:pt idx="7">
                  <c:v>100</c:v>
                </c:pt>
              </c:numCache>
            </c:numRef>
          </c:xVal>
          <c:yVal>
            <c:numRef>
              <c:f>'Calibration results'!$C$7:$C$14</c:f>
              <c:numCache>
                <c:formatCode>0</c:formatCode>
                <c:ptCount val="8"/>
                <c:pt idx="0">
                  <c:v>2706.8194074539297</c:v>
                </c:pt>
                <c:pt idx="1">
                  <c:v>5869.0374250364293</c:v>
                </c:pt>
                <c:pt idx="2">
                  <c:v>24125.070764729291</c:v>
                </c:pt>
                <c:pt idx="3">
                  <c:v>63802.61468884159</c:v>
                </c:pt>
                <c:pt idx="4">
                  <c:v>151730.29099401619</c:v>
                </c:pt>
                <c:pt idx="5">
                  <c:v>295051.1865177002</c:v>
                </c:pt>
                <c:pt idx="6">
                  <c:v>459503.33933826321</c:v>
                </c:pt>
                <c:pt idx="7">
                  <c:v>612978.71824289218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B0F-4C67-AD42-C0BD4C4BF2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523706088"/>
        <c:axId val="523707528"/>
      </c:scatterChart>
      <c:valAx>
        <c:axId val="523706088"/>
        <c:scaling>
          <c:orientation val="minMax"/>
          <c:max val="10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Standarad concentration ( </a:t>
                </a:r>
                <a:r>
                  <a:rPr lang="en-GB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</a:rPr>
                  <a:t>µg/l)</a:t>
                </a:r>
                <a:endParaRPr lang="en-US" sz="10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</a:endParaRPr>
              </a:p>
            </c:rich>
          </c:tx>
          <c:layout>
            <c:manualLayout>
              <c:xMode val="edge"/>
              <c:yMode val="edge"/>
              <c:x val="0.37225564195779881"/>
              <c:y val="0.90003215752574284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3707528"/>
        <c:crosses val="autoZero"/>
        <c:crossBetween val="midCat"/>
        <c:majorUnit val="10"/>
      </c:valAx>
      <c:valAx>
        <c:axId val="523707528"/>
        <c:scaling>
          <c:orientation val="minMax"/>
          <c:max val="6200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</a:rPr>
                  <a:t>Net signal intensities (</a:t>
                </a: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counts per second)</a:t>
                </a:r>
                <a:endParaRPr lang="en-US" sz="1000" b="1"/>
              </a:p>
            </c:rich>
          </c:tx>
          <c:layout>
            <c:manualLayout>
              <c:xMode val="edge"/>
              <c:yMode val="edge"/>
              <c:x val="2.2222222222222223E-2"/>
              <c:y val="8.8379629629629641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23706088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noFill/>
              </a:ln>
              <a:effectLst/>
            </c:spPr>
          </c:marker>
          <c:trendline>
            <c:spPr>
              <a:ln w="12700" cap="rnd">
                <a:solidFill>
                  <a:schemeClr val="tx1"/>
                </a:solidFill>
                <a:prstDash val="solid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8708333333333332"/>
                  <c:y val="4.350189575781159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00" b="1" baseline="0"/>
                      <a:t>y = 1373.7x + 36.334</a:t>
                    </a:r>
                    <a:br>
                      <a:rPr lang="en-US" sz="1000" b="1" baseline="0"/>
                    </a:br>
                    <a:r>
                      <a:rPr lang="en-US" sz="1000" b="1" baseline="0"/>
                      <a:t>R² = 0.999</a:t>
                    </a:r>
                    <a:endParaRPr lang="en-US" sz="1000" b="1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'Calibration results'!$F$7:$F$12</c:f>
              <c:numCache>
                <c:formatCode>General</c:formatCode>
                <c:ptCount val="6"/>
                <c:pt idx="0">
                  <c:v>0.01</c:v>
                </c:pt>
                <c:pt idx="1">
                  <c:v>0.05</c:v>
                </c:pt>
                <c:pt idx="2">
                  <c:v>0.1</c:v>
                </c:pt>
                <c:pt idx="3">
                  <c:v>0.5</c:v>
                </c:pt>
                <c:pt idx="4">
                  <c:v>1</c:v>
                </c:pt>
                <c:pt idx="5">
                  <c:v>5</c:v>
                </c:pt>
              </c:numCache>
            </c:numRef>
          </c:xVal>
          <c:yVal>
            <c:numRef>
              <c:f>'Calibration results'!$G$7:$G$12</c:f>
              <c:numCache>
                <c:formatCode>0</c:formatCode>
                <c:ptCount val="6"/>
                <c:pt idx="0">
                  <c:v>17.333345466675802</c:v>
                </c:pt>
                <c:pt idx="1">
                  <c:v>86.6667139400612</c:v>
                </c:pt>
                <c:pt idx="2">
                  <c:v>162.66678921359301</c:v>
                </c:pt>
                <c:pt idx="3">
                  <c:v>800.00540931283604</c:v>
                </c:pt>
                <c:pt idx="4">
                  <c:v>1400.6711485200101</c:v>
                </c:pt>
                <c:pt idx="5">
                  <c:v>6899.4596859806197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F88-4370-91BA-F75460DB97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18748400"/>
        <c:axId val="618738680"/>
      </c:scatterChart>
      <c:valAx>
        <c:axId val="618748400"/>
        <c:scaling>
          <c:orientation val="minMax"/>
          <c:max val="5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 marL="0" marR="0" lvl="0" indent="0" algn="ctr" defTabSz="914400" rtl="0" eaLnBrk="1" fontAlgn="auto" latinLnBrk="0" hangingPunct="1">
                  <a:lnSpc>
                    <a:spcPct val="100000"/>
                  </a:lnSpc>
                  <a:spcBef>
                    <a:spcPts val="0"/>
                  </a:spcBef>
                  <a:spcAft>
                    <a:spcPts val="0"/>
                  </a:spcAft>
                  <a:buClrTx/>
                  <a:buSzTx/>
                  <a:buFontTx/>
                  <a:buNone/>
                  <a:tabLst/>
                  <a:defRPr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Standarad concentration ( </a:t>
                </a:r>
                <a:r>
                  <a:rPr lang="en-GB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</a:rPr>
                  <a:t>µg/l)</a:t>
                </a:r>
                <a:endParaRPr lang="en-US" sz="10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effectLst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 marL="0" marR="0" lvl="0" indent="0" algn="ctr" defTabSz="914400" rtl="0" eaLnBrk="1" fontAlgn="auto" latinLnBrk="0" hangingPunct="1">
                <a:lnSpc>
                  <a:spcPct val="100000"/>
                </a:lnSpc>
                <a:spcBef>
                  <a:spcPts val="0"/>
                </a:spcBef>
                <a:spcAft>
                  <a:spcPts val="0"/>
                </a:spcAft>
                <a:buClrTx/>
                <a:buSzTx/>
                <a:buFontTx/>
                <a:buNone/>
                <a:tabLst/>
                <a:defRPr sz="1000" b="0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738680"/>
        <c:crosses val="autoZero"/>
        <c:crossBetween val="midCat"/>
      </c:valAx>
      <c:valAx>
        <c:axId val="618738680"/>
        <c:scaling>
          <c:orientation val="minMax"/>
          <c:max val="700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</a:rPr>
                  <a:t>Net signal intensities (</a:t>
                </a: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counts per second)</a:t>
                </a:r>
              </a:p>
            </c:rich>
          </c:tx>
          <c:layout>
            <c:manualLayout>
              <c:xMode val="edge"/>
              <c:yMode val="edge"/>
              <c:x val="2.2222222222222223E-2"/>
              <c:y val="5.2202274909373902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18748400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438325666672124"/>
          <c:y val="4.8180944765645432E-2"/>
          <c:w val="0.78961682199337069"/>
          <c:h val="0.76612443530905028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noFill/>
              </a:ln>
              <a:effectLst/>
            </c:spPr>
          </c:marker>
          <c:trendline>
            <c:spPr>
              <a:ln w="12700" cap="rnd">
                <a:solidFill>
                  <a:schemeClr val="tx1"/>
                </a:solidFill>
                <a:prstDash val="solid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0449234600000088"/>
                  <c:y val="7.5849994775072566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00" b="1" baseline="0"/>
                      <a:t>y = 3729x + 195.29</a:t>
                    </a:r>
                    <a:br>
                      <a:rPr lang="en-US" sz="1000" b="1" baseline="0"/>
                    </a:br>
                    <a:r>
                      <a:rPr lang="en-US" sz="1000" b="1" baseline="0"/>
                      <a:t>R² = 0.999</a:t>
                    </a:r>
                    <a:endParaRPr lang="en-US" sz="1000" b="1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'Calibration results'!$J$7:$J$12</c:f>
              <c:numCache>
                <c:formatCode>General</c:formatCode>
                <c:ptCount val="6"/>
                <c:pt idx="0">
                  <c:v>0.1</c:v>
                </c:pt>
                <c:pt idx="1">
                  <c:v>0.5</c:v>
                </c:pt>
                <c:pt idx="2">
                  <c:v>1</c:v>
                </c:pt>
                <c:pt idx="3">
                  <c:v>5</c:v>
                </c:pt>
                <c:pt idx="4">
                  <c:v>10</c:v>
                </c:pt>
                <c:pt idx="5">
                  <c:v>25</c:v>
                </c:pt>
              </c:numCache>
            </c:numRef>
          </c:xVal>
          <c:yVal>
            <c:numRef>
              <c:f>'Calibration results'!$K$7:$K$12</c:f>
              <c:numCache>
                <c:formatCode>0</c:formatCode>
                <c:ptCount val="6"/>
                <c:pt idx="0">
                  <c:v>1375.39955341886</c:v>
                </c:pt>
                <c:pt idx="1">
                  <c:v>2974.3101072078898</c:v>
                </c:pt>
                <c:pt idx="2">
                  <c:v>3852.8528944183799</c:v>
                </c:pt>
                <c:pt idx="3">
                  <c:v>18218.613084500601</c:v>
                </c:pt>
                <c:pt idx="4">
                  <c:v>35595.626887954997</c:v>
                </c:pt>
                <c:pt idx="5">
                  <c:v>94283.143777624995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3FF-4D01-B821-12FD5818A4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54250416"/>
        <c:axId val="654252936"/>
      </c:scatterChart>
      <c:valAx>
        <c:axId val="654250416"/>
        <c:scaling>
          <c:orientation val="minMax"/>
          <c:max val="25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Standarad concentration ( </a:t>
                </a:r>
                <a:r>
                  <a:rPr lang="en-GB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</a:rPr>
                  <a:t>µg/l)</a:t>
                </a:r>
                <a:endParaRPr lang="en-US" sz="10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</a:endParaRPr>
              </a:p>
            </c:rich>
          </c:tx>
          <c:layout>
            <c:manualLayout>
              <c:xMode val="edge"/>
              <c:yMode val="edge"/>
              <c:x val="0.4508196613966613"/>
              <c:y val="0.9079439405979465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4252936"/>
        <c:crosses val="autoZero"/>
        <c:crossBetween val="midCat"/>
      </c:valAx>
      <c:valAx>
        <c:axId val="654252936"/>
        <c:scaling>
          <c:orientation val="minMax"/>
          <c:max val="950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</a:rPr>
                  <a:t>Net signal intensities (</a:t>
                </a: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counts per second)</a:t>
                </a:r>
              </a:p>
            </c:rich>
          </c:tx>
          <c:layout>
            <c:manualLayout>
              <c:xMode val="edge"/>
              <c:yMode val="edge"/>
              <c:x val="1.2327336421824611E-2"/>
              <c:y val="6.864228604361034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4250416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552498929265641"/>
          <c:y val="5.4510309194578124E-2"/>
          <c:w val="0.80185308426404855"/>
          <c:h val="0.77455117283055763"/>
        </c:manualLayout>
      </c:layout>
      <c:scatterChart>
        <c:scatterStyle val="lineMarker"/>
        <c:varyColors val="0"/>
        <c:ser>
          <c:idx val="0"/>
          <c:order val="0"/>
          <c:spPr>
            <a:ln w="19050" cap="rnd">
              <a:noFill/>
              <a:round/>
            </a:ln>
            <a:effectLst/>
          </c:spPr>
          <c:marker>
            <c:symbol val="square"/>
            <c:size val="6"/>
            <c:spPr>
              <a:solidFill>
                <a:schemeClr val="accent2"/>
              </a:solidFill>
              <a:ln w="9525">
                <a:noFill/>
              </a:ln>
              <a:effectLst/>
            </c:spPr>
          </c:marker>
          <c:trendline>
            <c:spPr>
              <a:ln w="12700" cap="rnd">
                <a:solidFill>
                  <a:schemeClr val="tx1"/>
                </a:solidFill>
                <a:prstDash val="solid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17458878309667358"/>
                  <c:y val="4.456093043755812E-2"/>
                </c:manualLayout>
              </c:layout>
              <c:tx>
                <c:rich>
                  <a:bodyPr rot="0" spcFirstLastPara="1" vertOverflow="ellipsis" vert="horz" wrap="square" anchor="ctr" anchorCtr="1"/>
                  <a:lstStyle/>
                  <a:p>
                    <a:pPr>
                      <a:defRPr sz="900" b="0" i="0" u="none" strike="noStrike" kern="1200" baseline="0">
                        <a:solidFill>
                          <a:schemeClr val="tx1">
                            <a:lumMod val="65000"/>
                            <a:lumOff val="35000"/>
                          </a:schemeClr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sz="1000" b="1" baseline="0"/>
                      <a:t>y = 1675.2x + 15.207</a:t>
                    </a:r>
                    <a:br>
                      <a:rPr lang="en-US" sz="1000" b="1" baseline="0"/>
                    </a:br>
                    <a:r>
                      <a:rPr lang="en-US" sz="1000" b="1" baseline="0"/>
                      <a:t>R² = 0.999</a:t>
                    </a:r>
                    <a:endParaRPr lang="en-US" sz="1000" b="1"/>
                  </a:p>
                </c:rich>
              </c:tx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'Calibration results'!$N$7:$N$13</c:f>
              <c:numCache>
                <c:formatCode>General</c:formatCode>
                <c:ptCount val="7"/>
                <c:pt idx="0">
                  <c:v>0.01</c:v>
                </c:pt>
                <c:pt idx="1">
                  <c:v>0.02</c:v>
                </c:pt>
                <c:pt idx="2">
                  <c:v>0.04</c:v>
                </c:pt>
                <c:pt idx="3">
                  <c:v>0.06</c:v>
                </c:pt>
                <c:pt idx="4">
                  <c:v>0.08</c:v>
                </c:pt>
                <c:pt idx="5">
                  <c:v>0.1</c:v>
                </c:pt>
                <c:pt idx="6">
                  <c:v>0.5</c:v>
                </c:pt>
              </c:numCache>
            </c:numRef>
          </c:xVal>
          <c:yVal>
            <c:numRef>
              <c:f>'Calibration results'!$O$7:$O$13</c:f>
              <c:numCache>
                <c:formatCode>0</c:formatCode>
                <c:ptCount val="7"/>
                <c:pt idx="0">
                  <c:v>20.33346104893991</c:v>
                </c:pt>
                <c:pt idx="1">
                  <c:v>42.666838622546599</c:v>
                </c:pt>
                <c:pt idx="2">
                  <c:v>84.667059742263604</c:v>
                </c:pt>
                <c:pt idx="3">
                  <c:v>118.66727246222599</c:v>
                </c:pt>
                <c:pt idx="4">
                  <c:v>156.66730091743099</c:v>
                </c:pt>
                <c:pt idx="5">
                  <c:v>190.33444242184601</c:v>
                </c:pt>
                <c:pt idx="6">
                  <c:v>850.00947429319899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786-4811-85C9-C116E59A4D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02786776"/>
        <c:axId val="702787136"/>
      </c:scatterChart>
      <c:valAx>
        <c:axId val="702786776"/>
        <c:scaling>
          <c:orientation val="minMax"/>
          <c:max val="0.5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Standarad concentration ( </a:t>
                </a:r>
                <a:r>
                  <a:rPr lang="en-GB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</a:rPr>
                  <a:t>µg/l)</a:t>
                </a:r>
                <a:endParaRPr lang="en-US" sz="1000" b="1" i="0" u="none" strike="noStrike" kern="1200" baseline="0">
                  <a:solidFill>
                    <a:sysClr val="windowText" lastClr="000000">
                      <a:lumMod val="65000"/>
                      <a:lumOff val="35000"/>
                    </a:sysClr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2787136"/>
        <c:crosses val="autoZero"/>
        <c:crossBetween val="midCat"/>
      </c:valAx>
      <c:valAx>
        <c:axId val="702787136"/>
        <c:scaling>
          <c:orientation val="minMax"/>
          <c:max val="85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  <a:effectLst/>
                  </a:rPr>
                  <a:t>Net signal intensities (</a:t>
                </a:r>
                <a:r>
                  <a:rPr lang="en-US" sz="1000" b="1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counts per second)</a:t>
                </a:r>
              </a:p>
            </c:rich>
          </c:tx>
          <c:layout>
            <c:manualLayout>
              <c:xMode val="edge"/>
              <c:yMode val="edge"/>
              <c:x val="2.1217672058775075E-2"/>
              <c:y val="9.164122169660148E-2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cross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02786776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28574</xdr:colOff>
      <xdr:row>17</xdr:row>
      <xdr:rowOff>14287</xdr:rowOff>
    </xdr:from>
    <xdr:to>
      <xdr:col>8</xdr:col>
      <xdr:colOff>361949</xdr:colOff>
      <xdr:row>32</xdr:row>
      <xdr:rowOff>104775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D3719CA3-4280-C915-761B-B16EED1F2CC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733425</xdr:colOff>
      <xdr:row>17</xdr:row>
      <xdr:rowOff>14287</xdr:rowOff>
    </xdr:from>
    <xdr:to>
      <xdr:col>15</xdr:col>
      <xdr:colOff>581025</xdr:colOff>
      <xdr:row>32</xdr:row>
      <xdr:rowOff>76200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4882CD99-9C13-B630-5C27-A0F3B4F077C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600073</xdr:colOff>
      <xdr:row>33</xdr:row>
      <xdr:rowOff>138110</xdr:rowOff>
    </xdr:from>
    <xdr:to>
      <xdr:col>8</xdr:col>
      <xdr:colOff>619125</xdr:colOff>
      <xdr:row>50</xdr:row>
      <xdr:rowOff>133349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C7D2BDB-AE36-F1BD-2429-04D4B88B8B7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8</xdr:col>
      <xdr:colOff>866775</xdr:colOff>
      <xdr:row>33</xdr:row>
      <xdr:rowOff>161925</xdr:rowOff>
    </xdr:from>
    <xdr:to>
      <xdr:col>16</xdr:col>
      <xdr:colOff>85725</xdr:colOff>
      <xdr:row>49</xdr:row>
      <xdr:rowOff>190499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AE5FDBC2-9FDB-D9AE-640B-0B670D3B215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62"/>
  <sheetViews>
    <sheetView tabSelected="1" workbookViewId="0">
      <selection activeCell="U23" sqref="U23"/>
    </sheetView>
  </sheetViews>
  <sheetFormatPr defaultRowHeight="14.4" x14ac:dyDescent="0.3"/>
  <cols>
    <col min="7" max="7" width="9.109375" customWidth="1"/>
    <col min="9" max="9" width="16" customWidth="1"/>
    <col min="21" max="21" width="9.6640625" customWidth="1"/>
  </cols>
  <sheetData>
    <row r="1" spans="1:25" ht="21" x14ac:dyDescent="0.3">
      <c r="A1" s="75" t="s">
        <v>1</v>
      </c>
      <c r="B1" s="75"/>
      <c r="C1" s="75"/>
    </row>
    <row r="2" spans="1:25" ht="15" thickBot="1" x14ac:dyDescent="0.35"/>
    <row r="3" spans="1:25" ht="15" thickTop="1" x14ac:dyDescent="0.3">
      <c r="A3" s="76" t="s">
        <v>2</v>
      </c>
      <c r="B3" s="77"/>
      <c r="C3" s="78"/>
      <c r="D3" s="1"/>
      <c r="E3" s="79" t="s">
        <v>3</v>
      </c>
      <c r="F3" s="80"/>
      <c r="G3" s="81"/>
      <c r="H3" s="1"/>
      <c r="I3" s="82" t="s">
        <v>4</v>
      </c>
      <c r="J3" s="83"/>
      <c r="K3" s="84"/>
      <c r="L3" s="1"/>
      <c r="M3" s="62" t="s">
        <v>5</v>
      </c>
      <c r="N3" s="63"/>
      <c r="O3" s="64"/>
      <c r="Q3" s="68" t="s">
        <v>19</v>
      </c>
      <c r="R3" s="68" t="s">
        <v>2</v>
      </c>
      <c r="S3" s="68"/>
      <c r="T3" s="18" t="s">
        <v>3</v>
      </c>
      <c r="U3" s="18"/>
      <c r="V3" s="18" t="s">
        <v>4</v>
      </c>
      <c r="W3" s="18"/>
      <c r="X3" s="68" t="s">
        <v>5</v>
      </c>
      <c r="Y3" s="68"/>
    </row>
    <row r="4" spans="1:25" ht="24" customHeight="1" x14ac:dyDescent="0.3">
      <c r="A4" s="2" t="s">
        <v>6</v>
      </c>
      <c r="B4" s="2" t="s">
        <v>7</v>
      </c>
      <c r="C4" s="2" t="s">
        <v>8</v>
      </c>
      <c r="D4" s="1"/>
      <c r="E4" s="2" t="s">
        <v>6</v>
      </c>
      <c r="F4" s="2" t="s">
        <v>7</v>
      </c>
      <c r="G4" s="2" t="s">
        <v>8</v>
      </c>
      <c r="H4" s="1"/>
      <c r="I4" s="2" t="s">
        <v>6</v>
      </c>
      <c r="J4" s="2" t="s">
        <v>7</v>
      </c>
      <c r="K4" s="2" t="s">
        <v>8</v>
      </c>
      <c r="L4" s="1"/>
      <c r="M4" s="2" t="s">
        <v>6</v>
      </c>
      <c r="N4" s="2" t="s">
        <v>7</v>
      </c>
      <c r="O4" s="2" t="s">
        <v>8</v>
      </c>
      <c r="Q4" s="69"/>
      <c r="R4" s="7" t="s">
        <v>20</v>
      </c>
      <c r="S4" s="66" t="s">
        <v>22</v>
      </c>
      <c r="T4" s="19" t="s">
        <v>23</v>
      </c>
      <c r="U4" s="19" t="s">
        <v>22</v>
      </c>
      <c r="V4" s="19" t="s">
        <v>23</v>
      </c>
      <c r="W4" s="19" t="s">
        <v>22</v>
      </c>
      <c r="X4" s="66" t="s">
        <v>23</v>
      </c>
      <c r="Y4" s="66" t="s">
        <v>22</v>
      </c>
    </row>
    <row r="5" spans="1:25" ht="15" thickBot="1" x14ac:dyDescent="0.35">
      <c r="A5" s="2"/>
      <c r="B5" s="2"/>
      <c r="C5" s="2"/>
      <c r="D5" s="1"/>
      <c r="E5" s="2"/>
      <c r="F5" s="2"/>
      <c r="G5" s="2"/>
      <c r="H5" s="1"/>
      <c r="I5" s="2"/>
      <c r="J5" s="2"/>
      <c r="K5" s="2"/>
      <c r="L5" s="1"/>
      <c r="M5" s="2"/>
      <c r="N5" s="2"/>
      <c r="O5" s="2"/>
      <c r="Q5" s="70"/>
      <c r="R5" s="8" t="s">
        <v>21</v>
      </c>
      <c r="S5" s="67"/>
      <c r="T5" s="20"/>
      <c r="U5" s="20"/>
      <c r="V5" s="20"/>
      <c r="W5" s="20"/>
      <c r="X5" s="67"/>
      <c r="Y5" s="67"/>
    </row>
    <row r="6" spans="1:25" x14ac:dyDescent="0.3">
      <c r="A6" s="2" t="s">
        <v>9</v>
      </c>
      <c r="B6" s="2"/>
      <c r="C6" s="2"/>
      <c r="D6" s="1"/>
      <c r="E6" s="2" t="s">
        <v>9</v>
      </c>
      <c r="F6" s="2"/>
      <c r="G6" s="2"/>
      <c r="H6" s="1"/>
      <c r="I6" s="2" t="s">
        <v>9</v>
      </c>
      <c r="J6" s="2"/>
      <c r="K6" s="2"/>
      <c r="L6" s="1"/>
      <c r="M6" s="2" t="s">
        <v>9</v>
      </c>
      <c r="N6" s="2"/>
      <c r="O6" s="2"/>
      <c r="Q6" s="9" t="s">
        <v>24</v>
      </c>
      <c r="R6" s="9">
        <v>0.5</v>
      </c>
      <c r="S6" s="12">
        <v>0.5</v>
      </c>
      <c r="T6" s="14">
        <v>0.01</v>
      </c>
      <c r="U6" s="14">
        <v>0.01</v>
      </c>
      <c r="V6" s="12">
        <v>0.1</v>
      </c>
      <c r="W6" s="12">
        <v>0.112673863826832</v>
      </c>
      <c r="X6" s="14">
        <v>0.01</v>
      </c>
      <c r="Y6" s="14">
        <v>0.01</v>
      </c>
    </row>
    <row r="7" spans="1:25" x14ac:dyDescent="0.3">
      <c r="A7" s="2" t="s">
        <v>10</v>
      </c>
      <c r="B7" s="2">
        <v>0.5</v>
      </c>
      <c r="C7" s="3">
        <v>2706.8194074539297</v>
      </c>
      <c r="D7" s="1"/>
      <c r="E7" s="2" t="s">
        <v>10</v>
      </c>
      <c r="F7" s="2">
        <v>0.01</v>
      </c>
      <c r="G7" s="3">
        <v>17.333345466675802</v>
      </c>
      <c r="H7" s="1"/>
      <c r="I7" s="2" t="s">
        <v>10</v>
      </c>
      <c r="J7" s="2">
        <v>0.1</v>
      </c>
      <c r="K7" s="3">
        <v>1375.39955341886</v>
      </c>
      <c r="L7" s="1"/>
      <c r="M7" s="2" t="s">
        <v>10</v>
      </c>
      <c r="N7" s="2">
        <v>0.01</v>
      </c>
      <c r="O7" s="3">
        <v>20.33346104893991</v>
      </c>
      <c r="Q7" s="9" t="s">
        <v>25</v>
      </c>
      <c r="R7" s="12">
        <v>1</v>
      </c>
      <c r="S7" s="12">
        <v>1.0101118856115701</v>
      </c>
      <c r="T7" s="14">
        <v>0.05</v>
      </c>
      <c r="U7" s="14">
        <v>4.9124425365171302E-2</v>
      </c>
      <c r="V7" s="12">
        <v>0.5</v>
      </c>
      <c r="W7" s="12">
        <v>0.49753512412722301</v>
      </c>
      <c r="X7" s="14">
        <v>0.02</v>
      </c>
      <c r="Y7" s="14">
        <v>1.7906978870316899E-2</v>
      </c>
    </row>
    <row r="8" spans="1:25" x14ac:dyDescent="0.3">
      <c r="A8" s="2" t="s">
        <v>11</v>
      </c>
      <c r="B8" s="2">
        <v>1</v>
      </c>
      <c r="C8" s="3">
        <v>5869.0374250364293</v>
      </c>
      <c r="D8" s="1"/>
      <c r="E8" s="2" t="s">
        <v>11</v>
      </c>
      <c r="F8" s="2">
        <v>0.05</v>
      </c>
      <c r="G8" s="3">
        <v>86.6667139400612</v>
      </c>
      <c r="H8" s="1"/>
      <c r="I8" s="2" t="s">
        <v>11</v>
      </c>
      <c r="J8" s="2">
        <v>0.5</v>
      </c>
      <c r="K8" s="3">
        <v>2974.3101072078898</v>
      </c>
      <c r="L8" s="1"/>
      <c r="M8" s="2" t="s">
        <v>11</v>
      </c>
      <c r="N8" s="2">
        <v>0.02</v>
      </c>
      <c r="O8" s="3">
        <v>42.666838622546599</v>
      </c>
      <c r="Q8" s="9" t="s">
        <v>26</v>
      </c>
      <c r="R8" s="12">
        <v>5</v>
      </c>
      <c r="S8" s="12">
        <v>5.0058629761322599</v>
      </c>
      <c r="T8" s="14">
        <v>0.1</v>
      </c>
      <c r="U8" s="14">
        <v>9.7429485620940406E-2</v>
      </c>
      <c r="V8" s="12">
        <v>1</v>
      </c>
      <c r="W8" s="12">
        <v>0.91921033307576805</v>
      </c>
      <c r="X8" s="14">
        <v>0.04</v>
      </c>
      <c r="Y8" s="14">
        <v>3.9173562495390897E-2</v>
      </c>
    </row>
    <row r="9" spans="1:25" x14ac:dyDescent="0.3">
      <c r="A9" s="2" t="s">
        <v>12</v>
      </c>
      <c r="B9" s="2">
        <v>5</v>
      </c>
      <c r="C9" s="3">
        <v>24125.070764729291</v>
      </c>
      <c r="D9" s="1"/>
      <c r="E9" s="2" t="s">
        <v>12</v>
      </c>
      <c r="F9" s="2">
        <v>0.1</v>
      </c>
      <c r="G9" s="3">
        <v>162.66678921359301</v>
      </c>
      <c r="H9" s="1"/>
      <c r="I9" s="2" t="s">
        <v>12</v>
      </c>
      <c r="J9" s="2">
        <v>1</v>
      </c>
      <c r="K9" s="3">
        <v>3852.8528944183799</v>
      </c>
      <c r="L9" s="1"/>
      <c r="M9" s="2" t="s">
        <v>12</v>
      </c>
      <c r="N9" s="2">
        <v>0.04</v>
      </c>
      <c r="O9" s="3">
        <v>84.667059742263604</v>
      </c>
      <c r="Q9" s="9" t="s">
        <v>27</v>
      </c>
      <c r="R9" s="12">
        <v>10</v>
      </c>
      <c r="S9" s="12">
        <v>10.1764194534433</v>
      </c>
      <c r="T9" s="14">
        <v>0.5</v>
      </c>
      <c r="U9" s="14">
        <v>0.50829529704992704</v>
      </c>
      <c r="V9" s="12">
        <v>5</v>
      </c>
      <c r="W9" s="12">
        <v>5.0141338502694204</v>
      </c>
      <c r="X9" s="14">
        <v>0.06</v>
      </c>
      <c r="Y9" s="14">
        <v>5.7970569865366202E-2</v>
      </c>
    </row>
    <row r="10" spans="1:25" x14ac:dyDescent="0.3">
      <c r="A10" s="2" t="s">
        <v>13</v>
      </c>
      <c r="B10" s="2">
        <v>10</v>
      </c>
      <c r="C10" s="3">
        <v>63802.61468884159</v>
      </c>
      <c r="D10" s="1"/>
      <c r="E10" s="2" t="s">
        <v>13</v>
      </c>
      <c r="F10" s="2">
        <v>0.5</v>
      </c>
      <c r="G10" s="3">
        <v>800.00540931283604</v>
      </c>
      <c r="H10" s="1"/>
      <c r="I10" s="2" t="s">
        <v>13</v>
      </c>
      <c r="J10" s="2">
        <v>5</v>
      </c>
      <c r="K10" s="3">
        <v>18218.613084500601</v>
      </c>
      <c r="L10" s="1"/>
      <c r="M10" s="2" t="s">
        <v>13</v>
      </c>
      <c r="N10" s="2">
        <v>0.06</v>
      </c>
      <c r="O10" s="3">
        <v>118.66727246222599</v>
      </c>
      <c r="Q10" s="9" t="s">
        <v>28</v>
      </c>
      <c r="R10" s="12">
        <v>25</v>
      </c>
      <c r="S10" s="12">
        <v>24.8871713382877</v>
      </c>
      <c r="T10" s="14">
        <v>1</v>
      </c>
      <c r="U10" s="14">
        <v>0.80385962137184097</v>
      </c>
      <c r="V10" s="12">
        <v>10</v>
      </c>
      <c r="W10" s="12">
        <v>10.0061509556682</v>
      </c>
      <c r="X10" s="14">
        <v>0.08</v>
      </c>
      <c r="Y10" s="14">
        <v>6.9349630012722999E-2</v>
      </c>
    </row>
    <row r="11" spans="1:25" x14ac:dyDescent="0.3">
      <c r="A11" s="2" t="s">
        <v>14</v>
      </c>
      <c r="B11" s="2">
        <v>25</v>
      </c>
      <c r="C11" s="3">
        <v>151730.29099401619</v>
      </c>
      <c r="D11" s="1"/>
      <c r="E11" s="2" t="s">
        <v>14</v>
      </c>
      <c r="F11" s="2">
        <v>1</v>
      </c>
      <c r="G11" s="3">
        <v>1400.6711485200101</v>
      </c>
      <c r="H11" s="1"/>
      <c r="I11" s="2" t="s">
        <v>14</v>
      </c>
      <c r="J11" s="2">
        <v>10</v>
      </c>
      <c r="K11" s="3">
        <v>35595.626887954997</v>
      </c>
      <c r="L11" s="1"/>
      <c r="M11" s="2" t="s">
        <v>14</v>
      </c>
      <c r="N11" s="2">
        <v>0.08</v>
      </c>
      <c r="O11" s="3">
        <v>156.66730091743099</v>
      </c>
      <c r="Q11" s="9" t="s">
        <v>29</v>
      </c>
      <c r="R11" s="12">
        <v>50</v>
      </c>
      <c r="S11" s="12">
        <v>49.734078815994501</v>
      </c>
      <c r="T11" s="14">
        <v>5</v>
      </c>
      <c r="U11" s="14">
        <v>4.9658573984154302</v>
      </c>
      <c r="V11" s="12">
        <v>25</v>
      </c>
      <c r="W11" s="12">
        <v>25.301139262932899</v>
      </c>
      <c r="X11" s="14">
        <v>0.1</v>
      </c>
      <c r="Y11" s="14">
        <v>0.102323116277653</v>
      </c>
    </row>
    <row r="12" spans="1:25" x14ac:dyDescent="0.3">
      <c r="A12" s="2" t="s">
        <v>15</v>
      </c>
      <c r="B12" s="2">
        <v>50</v>
      </c>
      <c r="C12" s="3">
        <v>295051.1865177002</v>
      </c>
      <c r="D12" s="1"/>
      <c r="E12" s="2" t="s">
        <v>15</v>
      </c>
      <c r="F12" s="2">
        <v>5</v>
      </c>
      <c r="G12" s="3">
        <v>6899.4596859806197</v>
      </c>
      <c r="H12" s="1"/>
      <c r="I12" s="2" t="s">
        <v>15</v>
      </c>
      <c r="J12" s="2">
        <v>25</v>
      </c>
      <c r="K12" s="3">
        <v>94283.143777624995</v>
      </c>
      <c r="L12" s="1"/>
      <c r="M12" s="2" t="s">
        <v>15</v>
      </c>
      <c r="N12" s="2">
        <v>0.1</v>
      </c>
      <c r="O12" s="3">
        <v>190.33444242184601</v>
      </c>
      <c r="Q12" s="9" t="s">
        <v>31</v>
      </c>
      <c r="R12" s="12">
        <v>75</v>
      </c>
      <c r="S12" s="12">
        <v>76.284431488527801</v>
      </c>
      <c r="T12" s="9"/>
      <c r="U12" s="15"/>
      <c r="V12" s="9"/>
      <c r="W12" s="9"/>
      <c r="X12" s="14">
        <v>0.5</v>
      </c>
      <c r="Y12" s="14">
        <v>0.48962944952307402</v>
      </c>
    </row>
    <row r="13" spans="1:25" ht="15" thickBot="1" x14ac:dyDescent="0.35">
      <c r="A13" s="2" t="s">
        <v>16</v>
      </c>
      <c r="B13" s="2">
        <v>75</v>
      </c>
      <c r="C13" s="3">
        <v>459503.33933826321</v>
      </c>
      <c r="D13" s="1"/>
      <c r="E13" s="2"/>
      <c r="F13" s="2"/>
      <c r="G13" s="2"/>
      <c r="H13" s="1"/>
      <c r="I13" s="2"/>
      <c r="J13" s="2"/>
      <c r="K13" s="2"/>
      <c r="L13" s="1"/>
      <c r="M13" s="2" t="s">
        <v>16</v>
      </c>
      <c r="N13" s="2">
        <v>0.5</v>
      </c>
      <c r="O13" s="3">
        <v>850.00947429319899</v>
      </c>
      <c r="Q13" s="9" t="s">
        <v>33</v>
      </c>
      <c r="R13" s="13">
        <v>100</v>
      </c>
      <c r="S13" s="13">
        <v>100.450277440756</v>
      </c>
      <c r="T13" s="10" t="s">
        <v>30</v>
      </c>
      <c r="U13" s="16" t="s">
        <v>30</v>
      </c>
      <c r="V13" s="10" t="s">
        <v>30</v>
      </c>
      <c r="W13" s="10" t="s">
        <v>30</v>
      </c>
      <c r="X13" s="10" t="s">
        <v>30</v>
      </c>
      <c r="Y13" s="10" t="s">
        <v>30</v>
      </c>
    </row>
    <row r="14" spans="1:25" ht="15" thickBot="1" x14ac:dyDescent="0.35">
      <c r="A14" s="2" t="s">
        <v>18</v>
      </c>
      <c r="B14" s="2">
        <v>100</v>
      </c>
      <c r="C14" s="3">
        <v>612978.71824289218</v>
      </c>
      <c r="D14" s="1"/>
      <c r="E14" s="2"/>
      <c r="F14" s="2"/>
      <c r="G14" s="2"/>
      <c r="H14" s="1"/>
      <c r="I14" s="2"/>
      <c r="J14" s="2"/>
      <c r="K14" s="2"/>
      <c r="L14" s="1"/>
      <c r="M14" s="2"/>
      <c r="N14" s="2"/>
      <c r="O14" s="2"/>
      <c r="Q14" s="11" t="s">
        <v>32</v>
      </c>
      <c r="R14" s="65">
        <v>0.999</v>
      </c>
      <c r="S14" s="65"/>
      <c r="T14" s="17">
        <v>0.999</v>
      </c>
      <c r="U14" s="17"/>
      <c r="V14" s="17">
        <v>0.999</v>
      </c>
      <c r="W14" s="17"/>
      <c r="X14" s="65">
        <v>0.999</v>
      </c>
      <c r="Y14" s="65"/>
    </row>
    <row r="15" spans="1:25" x14ac:dyDescent="0.3">
      <c r="A15" s="2"/>
      <c r="B15" s="2"/>
      <c r="C15" s="2"/>
      <c r="D15" s="1"/>
      <c r="E15" s="2"/>
      <c r="F15" s="2"/>
      <c r="G15" s="2"/>
      <c r="H15" s="1"/>
      <c r="I15" s="2"/>
      <c r="J15" s="2"/>
      <c r="K15" s="2"/>
      <c r="L15" s="1"/>
      <c r="M15" s="2"/>
      <c r="N15" s="2"/>
      <c r="O15" s="2"/>
    </row>
    <row r="16" spans="1:25" x14ac:dyDescent="0.3">
      <c r="A16" s="71" t="s">
        <v>17</v>
      </c>
      <c r="B16" s="72"/>
      <c r="C16" s="5">
        <v>0.999</v>
      </c>
      <c r="D16" s="6"/>
      <c r="E16" s="73"/>
      <c r="F16" s="74"/>
      <c r="G16" s="5">
        <v>0.999</v>
      </c>
      <c r="H16" s="6"/>
      <c r="I16" s="73"/>
      <c r="J16" s="74"/>
      <c r="K16" s="5">
        <v>0.999</v>
      </c>
      <c r="L16" s="6"/>
      <c r="M16" s="6"/>
      <c r="N16" s="6"/>
      <c r="O16" s="5">
        <v>0.999</v>
      </c>
    </row>
    <row r="62" spans="16:16" x14ac:dyDescent="0.3">
      <c r="P62">
        <f>-P61</f>
        <v>0</v>
      </c>
    </row>
  </sheetData>
  <mergeCells count="16">
    <mergeCell ref="A16:B16"/>
    <mergeCell ref="E16:F16"/>
    <mergeCell ref="I16:J16"/>
    <mergeCell ref="A1:C1"/>
    <mergeCell ref="A3:C3"/>
    <mergeCell ref="E3:G3"/>
    <mergeCell ref="I3:K3"/>
    <mergeCell ref="M3:O3"/>
    <mergeCell ref="X14:Y14"/>
    <mergeCell ref="R14:S14"/>
    <mergeCell ref="X4:X5"/>
    <mergeCell ref="Y4:Y5"/>
    <mergeCell ref="Q3:Q5"/>
    <mergeCell ref="R3:S3"/>
    <mergeCell ref="X3:Y3"/>
    <mergeCell ref="S4:S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A7F567-B5F7-4191-994D-6893EFF912C1}">
  <dimension ref="A1:O21"/>
  <sheetViews>
    <sheetView workbookViewId="0">
      <selection activeCell="R8" sqref="R8"/>
    </sheetView>
  </sheetViews>
  <sheetFormatPr defaultRowHeight="14.4" x14ac:dyDescent="0.3"/>
  <cols>
    <col min="2" max="2" width="13" customWidth="1"/>
    <col min="6" max="6" width="16.6640625" customWidth="1"/>
    <col min="10" max="10" width="14" customWidth="1"/>
    <col min="14" max="14" width="13.88671875" customWidth="1"/>
  </cols>
  <sheetData>
    <row r="1" spans="1:15" ht="21" x14ac:dyDescent="0.3">
      <c r="A1" s="75" t="s">
        <v>55</v>
      </c>
      <c r="B1" s="75"/>
      <c r="C1" s="75"/>
    </row>
    <row r="4" spans="1:15" x14ac:dyDescent="0.3">
      <c r="A4" s="76" t="s">
        <v>2</v>
      </c>
      <c r="B4" s="77"/>
      <c r="C4" s="78"/>
      <c r="D4" s="1"/>
      <c r="E4" s="79" t="s">
        <v>3</v>
      </c>
      <c r="F4" s="80"/>
      <c r="G4" s="81"/>
      <c r="H4" s="1"/>
      <c r="I4" s="82" t="s">
        <v>4</v>
      </c>
      <c r="J4" s="83"/>
      <c r="K4" s="84"/>
      <c r="L4" s="1"/>
      <c r="M4" s="62" t="s">
        <v>35</v>
      </c>
      <c r="N4" s="63"/>
      <c r="O4" s="64"/>
    </row>
    <row r="5" spans="1:15" x14ac:dyDescent="0.3">
      <c r="A5" s="2" t="s">
        <v>36</v>
      </c>
      <c r="B5" s="2" t="s">
        <v>34</v>
      </c>
      <c r="C5" s="2"/>
      <c r="D5" s="1" t="s">
        <v>0</v>
      </c>
      <c r="E5" s="2" t="s">
        <v>36</v>
      </c>
      <c r="F5" s="2" t="s">
        <v>34</v>
      </c>
      <c r="G5" s="2"/>
      <c r="H5" s="1"/>
      <c r="I5" s="2" t="s">
        <v>36</v>
      </c>
      <c r="J5" s="2" t="s">
        <v>34</v>
      </c>
      <c r="K5" s="2"/>
      <c r="L5" s="1"/>
      <c r="M5" s="2" t="s">
        <v>36</v>
      </c>
      <c r="N5" s="2" t="s">
        <v>34</v>
      </c>
      <c r="O5" s="2"/>
    </row>
    <row r="6" spans="1:15" x14ac:dyDescent="0.3">
      <c r="A6" s="2"/>
      <c r="B6" s="2"/>
      <c r="C6" s="2"/>
      <c r="D6" s="1"/>
      <c r="E6" s="2"/>
      <c r="F6" s="2"/>
      <c r="G6" s="2"/>
      <c r="H6" s="1"/>
      <c r="I6" s="2"/>
      <c r="J6" s="2"/>
      <c r="K6" s="2"/>
      <c r="L6" s="1"/>
      <c r="M6" s="2"/>
      <c r="N6" s="2"/>
      <c r="O6" s="2"/>
    </row>
    <row r="7" spans="1:15" x14ac:dyDescent="0.3">
      <c r="A7" s="2" t="s">
        <v>37</v>
      </c>
      <c r="B7" s="21">
        <v>4.56272254556555E-2</v>
      </c>
      <c r="C7" s="2"/>
      <c r="D7" s="1"/>
      <c r="E7" s="2" t="s">
        <v>38</v>
      </c>
      <c r="F7" s="21">
        <v>1.9698744942927299E-2</v>
      </c>
      <c r="G7" s="2"/>
      <c r="H7" s="1"/>
      <c r="I7" s="2" t="s">
        <v>38</v>
      </c>
      <c r="J7" s="21">
        <v>0.70958682692233999</v>
      </c>
      <c r="K7" s="21"/>
      <c r="L7" s="1"/>
      <c r="M7" s="2" t="s">
        <v>38</v>
      </c>
      <c r="N7" s="4">
        <v>1.27059962626337E-2</v>
      </c>
      <c r="O7" s="2"/>
    </row>
    <row r="8" spans="1:15" x14ac:dyDescent="0.3">
      <c r="A8" s="2" t="s">
        <v>39</v>
      </c>
      <c r="B8" s="21">
        <v>4.0188277079532299E-2</v>
      </c>
      <c r="C8" s="2"/>
      <c r="D8" s="1"/>
      <c r="E8" s="2" t="s">
        <v>40</v>
      </c>
      <c r="F8" s="21">
        <v>1.8585768644307301E-2</v>
      </c>
      <c r="G8" s="2"/>
      <c r="H8" s="1"/>
      <c r="I8" s="2" t="s">
        <v>40</v>
      </c>
      <c r="J8" s="21">
        <v>0.70389568021634297</v>
      </c>
      <c r="K8" s="21"/>
      <c r="L8" s="1"/>
      <c r="M8" s="2" t="s">
        <v>40</v>
      </c>
      <c r="N8" s="4">
        <v>1.33477148790628E-2</v>
      </c>
      <c r="O8" s="2"/>
    </row>
    <row r="9" spans="1:15" x14ac:dyDescent="0.3">
      <c r="A9" s="2" t="s">
        <v>41</v>
      </c>
      <c r="B9" s="21">
        <v>4.0335942637813899E-2</v>
      </c>
      <c r="C9" s="2"/>
      <c r="D9" s="1"/>
      <c r="E9" s="2" t="s">
        <v>42</v>
      </c>
      <c r="F9" s="21">
        <v>1.8654308065288099E-2</v>
      </c>
      <c r="G9" s="2"/>
      <c r="H9" s="1"/>
      <c r="I9" s="2" t="s">
        <v>42</v>
      </c>
      <c r="J9" s="21">
        <v>0.72595462448324299</v>
      </c>
      <c r="K9" s="21"/>
      <c r="L9" s="1"/>
      <c r="M9" s="2" t="s">
        <v>42</v>
      </c>
      <c r="N9" s="4">
        <v>1.13583880440813E-2</v>
      </c>
      <c r="O9" s="2"/>
    </row>
    <row r="10" spans="1:15" x14ac:dyDescent="0.3">
      <c r="A10" s="2" t="s">
        <v>43</v>
      </c>
      <c r="B10" s="21">
        <v>3.8859307759431597E-2</v>
      </c>
      <c r="C10" s="2"/>
      <c r="D10" s="1"/>
      <c r="E10" s="2" t="s">
        <v>44</v>
      </c>
      <c r="F10" s="21">
        <v>1.7914931284474599E-2</v>
      </c>
      <c r="G10" s="2"/>
      <c r="H10" s="1"/>
      <c r="I10" s="2" t="s">
        <v>44</v>
      </c>
      <c r="J10" s="21">
        <v>0.72283832272326898</v>
      </c>
      <c r="K10" s="21"/>
      <c r="L10" s="1"/>
      <c r="M10" s="2" t="s">
        <v>44</v>
      </c>
      <c r="N10" s="4">
        <v>1.1486731560733101E-2</v>
      </c>
      <c r="O10" s="2"/>
    </row>
    <row r="11" spans="1:15" x14ac:dyDescent="0.3">
      <c r="A11" s="2" t="s">
        <v>45</v>
      </c>
      <c r="B11" s="21">
        <v>3.9154635444203403E-2</v>
      </c>
      <c r="C11" s="2"/>
      <c r="D11" s="1"/>
      <c r="E11" s="2" t="s">
        <v>46</v>
      </c>
      <c r="F11" s="21">
        <v>1.7887772915802801E-2</v>
      </c>
      <c r="G11" s="2"/>
      <c r="H11" s="1"/>
      <c r="I11" s="2" t="s">
        <v>46</v>
      </c>
      <c r="J11" s="21">
        <v>0.73431667987067195</v>
      </c>
      <c r="K11" s="21"/>
      <c r="L11" s="1"/>
      <c r="M11" s="2" t="s">
        <v>46</v>
      </c>
      <c r="N11" s="4">
        <v>1.1679247280422999E-2</v>
      </c>
      <c r="O11" s="2"/>
    </row>
    <row r="12" spans="1:15" x14ac:dyDescent="0.3">
      <c r="A12" s="2" t="s">
        <v>47</v>
      </c>
      <c r="B12" s="21">
        <v>3.56107234523775E-2</v>
      </c>
      <c r="C12" s="2"/>
      <c r="D12" s="1"/>
      <c r="E12" s="2" t="s">
        <v>48</v>
      </c>
      <c r="F12" s="21">
        <v>1.7316092847607299E-2</v>
      </c>
      <c r="G12" s="2"/>
      <c r="H12" s="1"/>
      <c r="I12" s="2" t="s">
        <v>48</v>
      </c>
      <c r="J12" s="21">
        <v>0.71587669768329198</v>
      </c>
      <c r="K12" s="21"/>
      <c r="L12" s="1"/>
      <c r="M12" s="2" t="s">
        <v>48</v>
      </c>
      <c r="N12" s="4">
        <v>1.25776530065207E-2</v>
      </c>
      <c r="O12" s="2"/>
    </row>
    <row r="13" spans="1:15" x14ac:dyDescent="0.3">
      <c r="A13" s="2" t="s">
        <v>49</v>
      </c>
      <c r="B13" s="21">
        <v>3.6299817679531401E-2</v>
      </c>
      <c r="C13" s="2"/>
      <c r="D13" s="1"/>
      <c r="E13" s="2" t="s">
        <v>50</v>
      </c>
      <c r="F13" s="21">
        <v>1.7043284960877599E-2</v>
      </c>
      <c r="G13" s="2"/>
      <c r="H13" s="1"/>
      <c r="I13" s="2" t="s">
        <v>50</v>
      </c>
      <c r="J13" s="21">
        <v>0.72217378294924395</v>
      </c>
      <c r="K13" s="21"/>
      <c r="L13" s="1"/>
      <c r="M13" s="2" t="s">
        <v>50</v>
      </c>
      <c r="N13" s="4">
        <v>1.2000106606605899E-2</v>
      </c>
      <c r="O13" s="2"/>
    </row>
    <row r="14" spans="1:15" x14ac:dyDescent="0.3">
      <c r="A14" s="2"/>
      <c r="B14" s="4"/>
      <c r="C14" s="2"/>
      <c r="D14" s="1"/>
      <c r="E14" s="2"/>
      <c r="F14" s="22"/>
      <c r="G14" s="2"/>
      <c r="H14" s="1"/>
      <c r="I14" s="2"/>
      <c r="J14" s="22"/>
      <c r="K14" s="2"/>
      <c r="L14" s="1"/>
      <c r="M14" s="2"/>
      <c r="N14" s="23"/>
      <c r="O14" s="2"/>
    </row>
    <row r="15" spans="1:15" x14ac:dyDescent="0.3">
      <c r="A15" s="5" t="s">
        <v>51</v>
      </c>
      <c r="B15" s="24">
        <f>_xlfn.STDEV.S(B7:B13)</f>
        <v>3.2809330116611774E-3</v>
      </c>
      <c r="C15" s="24"/>
      <c r="D15" s="24"/>
      <c r="E15" s="24"/>
      <c r="F15" s="24">
        <f>_xlfn.STDEV.S(F7:F13)</f>
        <v>9.0246895853300841E-4</v>
      </c>
      <c r="G15" s="24"/>
      <c r="H15" s="24"/>
      <c r="I15" s="24"/>
      <c r="J15" s="24">
        <f>_xlfn.STDEV.S(J7:J13)</f>
        <v>1.0278545370394092E-2</v>
      </c>
      <c r="K15" s="24"/>
      <c r="L15" s="24"/>
      <c r="M15" s="24"/>
      <c r="N15" s="24">
        <f>_xlfn.STDEV.S(N7:N13)</f>
        <v>7.343466828633404E-4</v>
      </c>
      <c r="O15" s="5"/>
    </row>
    <row r="16" spans="1:15" x14ac:dyDescent="0.3">
      <c r="A16" s="25"/>
      <c r="B16" s="25"/>
      <c r="C16" s="25"/>
      <c r="D16" s="26"/>
      <c r="E16" s="25"/>
      <c r="F16" s="27"/>
      <c r="G16" s="25"/>
      <c r="H16" s="26"/>
      <c r="I16" s="25"/>
      <c r="J16" s="27"/>
      <c r="K16" s="25"/>
      <c r="L16" s="26"/>
      <c r="M16" s="25"/>
      <c r="N16" s="28"/>
      <c r="O16" s="25"/>
    </row>
    <row r="17" spans="1:15" x14ac:dyDescent="0.3">
      <c r="A17" s="5" t="s">
        <v>52</v>
      </c>
      <c r="B17" s="24">
        <f>B15*3</f>
        <v>9.8427990349835327E-3</v>
      </c>
      <c r="C17" s="24"/>
      <c r="D17" s="24"/>
      <c r="E17" s="24"/>
      <c r="F17" s="24">
        <f>F15*3</f>
        <v>2.7074068755990255E-3</v>
      </c>
      <c r="G17" s="24"/>
      <c r="H17" s="24"/>
      <c r="I17" s="24"/>
      <c r="J17" s="24">
        <f>J15*3</f>
        <v>3.0835636111182278E-2</v>
      </c>
      <c r="K17" s="24"/>
      <c r="L17" s="24"/>
      <c r="M17" s="24"/>
      <c r="N17" s="24">
        <f>N15*3</f>
        <v>2.2030400485900212E-3</v>
      </c>
      <c r="O17" s="24"/>
    </row>
    <row r="18" spans="1:15" x14ac:dyDescent="0.3">
      <c r="A18" s="25"/>
      <c r="B18" s="25"/>
      <c r="C18" s="25"/>
      <c r="D18" s="26"/>
      <c r="E18" s="25"/>
      <c r="F18" s="27"/>
      <c r="G18" s="25"/>
      <c r="H18" s="26"/>
      <c r="I18" s="25"/>
      <c r="J18" s="27"/>
      <c r="K18" s="25"/>
      <c r="L18" s="26"/>
      <c r="M18" s="25"/>
      <c r="N18" s="28"/>
      <c r="O18" s="25"/>
    </row>
    <row r="19" spans="1:15" x14ac:dyDescent="0.3">
      <c r="A19" s="5" t="s">
        <v>53</v>
      </c>
      <c r="B19" s="24">
        <f>10*B15</f>
        <v>3.2809330116611773E-2</v>
      </c>
      <c r="C19" s="24"/>
      <c r="D19" s="24"/>
      <c r="E19" s="24"/>
      <c r="F19" s="24">
        <f>10*F15</f>
        <v>9.0246895853300837E-3</v>
      </c>
      <c r="G19" s="24"/>
      <c r="H19" s="24"/>
      <c r="I19" s="24"/>
      <c r="J19" s="24">
        <f>10*J15</f>
        <v>0.10278545370394092</v>
      </c>
      <c r="K19" s="24"/>
      <c r="L19" s="24"/>
      <c r="M19" s="24"/>
      <c r="N19" s="24">
        <f>N15*10</f>
        <v>7.343466828633404E-3</v>
      </c>
      <c r="O19" s="5"/>
    </row>
    <row r="20" spans="1:15" x14ac:dyDescent="0.3">
      <c r="A20" s="25"/>
      <c r="B20" s="25"/>
      <c r="C20" s="25"/>
      <c r="D20" s="26"/>
      <c r="E20" s="25"/>
      <c r="F20" s="27"/>
      <c r="G20" s="25"/>
      <c r="H20" s="26"/>
      <c r="I20" s="25"/>
      <c r="J20" s="27"/>
      <c r="K20" s="29"/>
      <c r="L20" s="26"/>
      <c r="M20" s="25"/>
      <c r="N20" s="28"/>
      <c r="O20" s="25"/>
    </row>
    <row r="21" spans="1:15" x14ac:dyDescent="0.3">
      <c r="A21" s="5" t="s">
        <v>54</v>
      </c>
      <c r="B21" s="30">
        <f>AVERAGE(B7:B13)</f>
        <v>3.9439418501220798E-2</v>
      </c>
      <c r="C21" s="5"/>
      <c r="D21" s="5"/>
      <c r="E21" s="5"/>
      <c r="F21" s="31">
        <f>AVERAGE(F7:F13)</f>
        <v>1.8157271951612146E-2</v>
      </c>
      <c r="G21" s="5"/>
      <c r="H21" s="5"/>
      <c r="I21" s="5"/>
      <c r="J21" s="31">
        <f>AVERAGE(J7:J13)</f>
        <v>0.7192346592640575</v>
      </c>
      <c r="K21" s="24"/>
      <c r="L21" s="5"/>
      <c r="M21" s="5"/>
      <c r="N21" s="32">
        <f>AVERAGE(N7:N13)</f>
        <v>1.2165119662865787E-2</v>
      </c>
      <c r="O21" s="5"/>
    </row>
  </sheetData>
  <mergeCells count="5">
    <mergeCell ref="A4:C4"/>
    <mergeCell ref="E4:G4"/>
    <mergeCell ref="I4:K4"/>
    <mergeCell ref="M4:O4"/>
    <mergeCell ref="A1:C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AEB09-03E8-498F-A2D9-C3E628E34978}">
  <dimension ref="A1:M15"/>
  <sheetViews>
    <sheetView workbookViewId="0">
      <selection activeCell="J19" sqref="J19"/>
    </sheetView>
  </sheetViews>
  <sheetFormatPr defaultRowHeight="14.4" x14ac:dyDescent="0.3"/>
  <cols>
    <col min="1" max="1" width="14.6640625" customWidth="1"/>
  </cols>
  <sheetData>
    <row r="1" spans="1:13" x14ac:dyDescent="0.3">
      <c r="A1" s="88" t="s">
        <v>56</v>
      </c>
      <c r="B1" s="90" t="s">
        <v>57</v>
      </c>
      <c r="C1" s="90"/>
      <c r="D1" s="90"/>
      <c r="E1" s="85" t="s">
        <v>58</v>
      </c>
      <c r="F1" s="85"/>
      <c r="G1" s="85"/>
      <c r="H1" s="86" t="s">
        <v>59</v>
      </c>
      <c r="I1" s="86"/>
      <c r="J1" s="86"/>
      <c r="K1" s="87" t="s">
        <v>60</v>
      </c>
      <c r="L1" s="87"/>
      <c r="M1" s="87"/>
    </row>
    <row r="2" spans="1:13" x14ac:dyDescent="0.3">
      <c r="A2" s="89"/>
      <c r="B2" s="51" t="s">
        <v>61</v>
      </c>
      <c r="C2" s="51" t="s">
        <v>62</v>
      </c>
      <c r="D2" s="51" t="s">
        <v>63</v>
      </c>
      <c r="E2" s="52" t="s">
        <v>61</v>
      </c>
      <c r="F2" s="52" t="s">
        <v>62</v>
      </c>
      <c r="G2" s="52" t="s">
        <v>63</v>
      </c>
      <c r="H2" s="53" t="s">
        <v>61</v>
      </c>
      <c r="I2" s="53" t="s">
        <v>62</v>
      </c>
      <c r="J2" s="53" t="s">
        <v>63</v>
      </c>
      <c r="K2" s="54" t="s">
        <v>61</v>
      </c>
      <c r="L2" s="54" t="s">
        <v>62</v>
      </c>
      <c r="M2" s="54" t="s">
        <v>63</v>
      </c>
    </row>
    <row r="3" spans="1:13" x14ac:dyDescent="0.3">
      <c r="A3" s="9">
        <v>1</v>
      </c>
      <c r="B3" s="38">
        <v>9.172950284329346</v>
      </c>
      <c r="C3" s="38">
        <v>19.916701209525964</v>
      </c>
      <c r="D3" s="38">
        <v>32.784481459536224</v>
      </c>
      <c r="E3" s="39">
        <v>1.1870948329666583E-2</v>
      </c>
      <c r="F3" s="39">
        <v>5.7325728852636565E-2</v>
      </c>
      <c r="G3" s="39">
        <v>0.43027063388894071</v>
      </c>
      <c r="H3" s="40">
        <v>0.25415401244576291</v>
      </c>
      <c r="I3" s="40">
        <v>0.68397354153283518</v>
      </c>
      <c r="J3" s="40">
        <v>1.223848127764261</v>
      </c>
      <c r="K3" s="41">
        <v>4.6238946425273672E-3</v>
      </c>
      <c r="L3" s="41">
        <v>6.8417132188842503E-3</v>
      </c>
      <c r="M3" s="41">
        <v>1.6792182816224341E-2</v>
      </c>
    </row>
    <row r="4" spans="1:13" x14ac:dyDescent="0.3">
      <c r="A4" s="9">
        <v>2</v>
      </c>
      <c r="B4" s="38">
        <v>9.4503122115967564</v>
      </c>
      <c r="C4" s="38">
        <v>20.252515954964753</v>
      </c>
      <c r="D4" s="38">
        <v>33.178117829998563</v>
      </c>
      <c r="E4" s="39">
        <v>1.1951533319262594E-2</v>
      </c>
      <c r="F4" s="39">
        <v>5.6791467404412425E-2</v>
      </c>
      <c r="G4" s="39">
        <v>0.42170483759170596</v>
      </c>
      <c r="H4" s="40">
        <v>0.2542709492375605</v>
      </c>
      <c r="I4" s="40">
        <v>0.68355841444627186</v>
      </c>
      <c r="J4" s="40">
        <v>1.2414238642030253</v>
      </c>
      <c r="K4" s="41">
        <v>4.7108668219172523E-3</v>
      </c>
      <c r="L4" s="41">
        <v>6.5952758415542007E-3</v>
      </c>
      <c r="M4" s="41">
        <v>1.7350226224322064E-2</v>
      </c>
    </row>
    <row r="5" spans="1:13" x14ac:dyDescent="0.3">
      <c r="A5" s="9">
        <v>3</v>
      </c>
      <c r="B5" s="38">
        <v>9.2893867459438937</v>
      </c>
      <c r="C5" s="38">
        <v>19.702908133820401</v>
      </c>
      <c r="D5" s="38">
        <v>34.239996870907873</v>
      </c>
      <c r="E5" s="39">
        <v>1.2031972004200168E-2</v>
      </c>
      <c r="F5" s="39">
        <v>5.7312315676702606E-2</v>
      </c>
      <c r="G5" s="39">
        <v>0.42374591085114294</v>
      </c>
      <c r="H5" s="40">
        <v>0.24585320647299741</v>
      </c>
      <c r="I5" s="40">
        <v>0.68985620897091138</v>
      </c>
      <c r="J5" s="40">
        <v>1.2276753699159215</v>
      </c>
      <c r="K5" s="41">
        <v>4.7558508417448898E-3</v>
      </c>
      <c r="L5" s="41">
        <v>6.5970503894008017E-3</v>
      </c>
      <c r="M5" s="41">
        <v>1.7906319049166754E-2</v>
      </c>
    </row>
    <row r="6" spans="1:13" x14ac:dyDescent="0.3">
      <c r="A6" s="9">
        <v>4</v>
      </c>
      <c r="B6" s="38">
        <v>9.2231630006706808</v>
      </c>
      <c r="C6" s="38">
        <v>19.983030271370179</v>
      </c>
      <c r="D6" s="38">
        <v>33.229787620951981</v>
      </c>
      <c r="E6" s="39">
        <v>1.1790610482209939E-2</v>
      </c>
      <c r="F6" s="39">
        <v>5.7624038185602702E-2</v>
      </c>
      <c r="G6" s="39">
        <v>0.43247716401242253</v>
      </c>
      <c r="H6" s="40">
        <v>0.24154809717487202</v>
      </c>
      <c r="I6" s="40">
        <v>0.68857870254211662</v>
      </c>
      <c r="J6" s="40">
        <v>1.2335148440387873</v>
      </c>
      <c r="K6" s="41">
        <v>4.4477752204587157E-3</v>
      </c>
      <c r="L6" s="41">
        <v>7.0049243571085372E-3</v>
      </c>
      <c r="M6" s="41">
        <v>1.7601645334140218E-2</v>
      </c>
    </row>
    <row r="7" spans="1:13" x14ac:dyDescent="0.3">
      <c r="A7" s="9">
        <v>5</v>
      </c>
      <c r="B7" s="38">
        <v>9.476213813446563</v>
      </c>
      <c r="C7" s="38">
        <v>20.228373213823062</v>
      </c>
      <c r="D7" s="38">
        <v>33.571653581995527</v>
      </c>
      <c r="E7" s="39">
        <v>1.1855063920661676E-2</v>
      </c>
      <c r="F7" s="39">
        <v>5.6551987203378264E-2</v>
      </c>
      <c r="G7" s="39">
        <v>0.42306174086897197</v>
      </c>
      <c r="H7" s="40">
        <v>0.25360321305418443</v>
      </c>
      <c r="I7" s="40">
        <v>0.68756548609597223</v>
      </c>
      <c r="J7" s="40">
        <v>1.2292328279291558</v>
      </c>
      <c r="K7" s="41">
        <v>4.8808192352415222E-3</v>
      </c>
      <c r="L7" s="41">
        <v>6.4310717242394106E-3</v>
      </c>
      <c r="M7" s="41">
        <v>1.8083860002981421E-2</v>
      </c>
    </row>
    <row r="8" spans="1:13" x14ac:dyDescent="0.3">
      <c r="A8" s="9">
        <v>6</v>
      </c>
      <c r="B8" s="38">
        <v>9.3589031886757983</v>
      </c>
      <c r="C8" s="38">
        <v>19.803824850855502</v>
      </c>
      <c r="D8" s="38">
        <v>34.591982994657144</v>
      </c>
      <c r="E8" s="39">
        <v>1.1250336034194643E-2</v>
      </c>
      <c r="F8" s="39">
        <v>5.8361580145913639E-2</v>
      </c>
      <c r="G8" s="39">
        <v>0.42562875511593362</v>
      </c>
      <c r="H8" s="40">
        <v>0.23268573945512408</v>
      </c>
      <c r="I8" s="40">
        <v>0.68116490702501531</v>
      </c>
      <c r="J8" s="40">
        <v>1.2470344017394008</v>
      </c>
      <c r="K8" s="41">
        <v>4.8172404606841787E-3</v>
      </c>
      <c r="L8" s="41">
        <v>6.7214284988535381E-3</v>
      </c>
      <c r="M8" s="41">
        <v>1.9161344666933647E-2</v>
      </c>
    </row>
    <row r="9" spans="1:13" x14ac:dyDescent="0.3">
      <c r="A9" s="9">
        <v>7</v>
      </c>
      <c r="B9" s="38">
        <v>9.2318634830810975</v>
      </c>
      <c r="C9" s="38">
        <v>20.130388106042993</v>
      </c>
      <c r="D9" s="38">
        <v>33.014763066510568</v>
      </c>
      <c r="E9" s="39">
        <v>1.2683217417802739E-2</v>
      </c>
      <c r="F9" s="39">
        <v>5.6592106769845205E-2</v>
      </c>
      <c r="G9" s="39">
        <v>0.43025886925735235</v>
      </c>
      <c r="H9" s="40">
        <v>0.25357814838491699</v>
      </c>
      <c r="I9" s="40">
        <v>0.6858322953909175</v>
      </c>
      <c r="J9" s="40">
        <v>1.2001489122926836</v>
      </c>
      <c r="K9" s="41">
        <v>4.2866746933391611E-3</v>
      </c>
      <c r="L9" s="41">
        <v>6.6587775257084076E-3</v>
      </c>
      <c r="M9" s="41">
        <v>1.7613530307357059E-2</v>
      </c>
    </row>
    <row r="10" spans="1:13" x14ac:dyDescent="0.3">
      <c r="A10" s="9">
        <v>8</v>
      </c>
      <c r="B10" s="38">
        <v>9.44563028465274</v>
      </c>
      <c r="C10" s="38">
        <v>20.2787833904884</v>
      </c>
      <c r="D10" s="38">
        <v>33.586342860346996</v>
      </c>
      <c r="E10" s="39">
        <v>1.1935555333541657E-2</v>
      </c>
      <c r="F10" s="39">
        <v>5.7932776930409643E-2</v>
      </c>
      <c r="G10" s="39">
        <v>0.42103784213780859</v>
      </c>
      <c r="H10" s="40">
        <v>0.24869308221391037</v>
      </c>
      <c r="I10" s="40">
        <v>0.68804888490465643</v>
      </c>
      <c r="J10" s="40">
        <v>1.2399276897753482</v>
      </c>
      <c r="K10" s="41">
        <v>4.5501942064307072E-3</v>
      </c>
      <c r="L10" s="41">
        <v>6.5241014643300016E-3</v>
      </c>
      <c r="M10" s="41">
        <v>1.654025372849581E-2</v>
      </c>
    </row>
    <row r="11" spans="1:13" x14ac:dyDescent="0.3">
      <c r="A11" s="9">
        <v>9</v>
      </c>
      <c r="B11" s="38">
        <v>9.3038839574371792</v>
      </c>
      <c r="C11" s="38">
        <v>19.895226269355664</v>
      </c>
      <c r="D11" s="38">
        <v>34.942859668911936</v>
      </c>
      <c r="E11" s="39">
        <v>1.1474682659572437E-2</v>
      </c>
      <c r="F11" s="39">
        <v>5.8816398186371709E-2</v>
      </c>
      <c r="G11" s="39">
        <v>0.42314588700745137</v>
      </c>
      <c r="H11" s="40">
        <v>0.24229342633360046</v>
      </c>
      <c r="I11" s="40">
        <v>0.69391665879028286</v>
      </c>
      <c r="J11" s="40">
        <v>1.2383423577688029</v>
      </c>
      <c r="K11" s="41">
        <v>4.891720406962282E-3</v>
      </c>
      <c r="L11" s="41">
        <v>6.9346481150582293E-3</v>
      </c>
      <c r="M11" s="41">
        <v>1.7918377176472596E-2</v>
      </c>
    </row>
    <row r="12" spans="1:13" x14ac:dyDescent="0.3">
      <c r="A12" s="9">
        <v>10</v>
      </c>
      <c r="B12" s="38">
        <v>9.4499963789664481</v>
      </c>
      <c r="C12" s="38">
        <v>19.96977105269449</v>
      </c>
      <c r="D12" s="38">
        <v>33.263812082608659</v>
      </c>
      <c r="E12" s="39">
        <v>1.3037064308034906E-2</v>
      </c>
      <c r="F12" s="39">
        <v>5.8361580145913639E-2</v>
      </c>
      <c r="G12" s="39">
        <v>0.42422463837428259</v>
      </c>
      <c r="H12" s="40">
        <v>0.25075870572529396</v>
      </c>
      <c r="I12" s="40">
        <v>0.68484439239918882</v>
      </c>
      <c r="J12" s="40">
        <v>1.2794351696536912</v>
      </c>
      <c r="K12" s="41">
        <v>4.6161865250950703E-3</v>
      </c>
      <c r="L12" s="41">
        <v>6.9446659433696697E-3</v>
      </c>
      <c r="M12" s="41">
        <v>1.8370724721233737E-2</v>
      </c>
    </row>
    <row r="13" spans="1:13" x14ac:dyDescent="0.3">
      <c r="A13" s="33" t="s">
        <v>51</v>
      </c>
      <c r="B13" s="47">
        <f>_xlfn.STDEV.S(B3:B12)</f>
        <v>0.11128183222438238</v>
      </c>
      <c r="C13" s="47">
        <f t="shared" ref="C13:M13" si="0">_xlfn.STDEV.S(C3:C12)</f>
        <v>0.19829752315295812</v>
      </c>
      <c r="D13" s="47">
        <f t="shared" si="0"/>
        <v>0.71625724299086713</v>
      </c>
      <c r="E13" s="48">
        <f t="shared" si="0"/>
        <v>5.236469779346392E-4</v>
      </c>
      <c r="F13" s="48">
        <f t="shared" si="0"/>
        <v>7.9344198327944494E-4</v>
      </c>
      <c r="G13" s="48">
        <f t="shared" si="0"/>
        <v>4.0080014039320377E-3</v>
      </c>
      <c r="H13" s="49">
        <f t="shared" si="0"/>
        <v>7.1528585914526592E-3</v>
      </c>
      <c r="I13" s="49">
        <f t="shared" si="0"/>
        <v>3.6555126445190411E-3</v>
      </c>
      <c r="J13" s="49">
        <f t="shared" si="0"/>
        <v>2.0035824005483763E-2</v>
      </c>
      <c r="K13" s="50">
        <f t="shared" si="0"/>
        <v>1.9396771654804426E-4</v>
      </c>
      <c r="L13" s="50">
        <f t="shared" si="0"/>
        <v>1.9678963030246436E-4</v>
      </c>
      <c r="M13" s="50">
        <f t="shared" si="0"/>
        <v>7.5426082552040516E-4</v>
      </c>
    </row>
    <row r="14" spans="1:13" x14ac:dyDescent="0.3">
      <c r="A14" s="34" t="s">
        <v>54</v>
      </c>
      <c r="B14" s="38">
        <f>AVERAGE(B3:B12)</f>
        <v>9.3402303348800508</v>
      </c>
      <c r="C14" s="38">
        <f t="shared" ref="C14:M14" si="1">AVERAGE(C3:C12)</f>
        <v>20.016152245294144</v>
      </c>
      <c r="D14" s="38">
        <f t="shared" si="1"/>
        <v>33.640379803642546</v>
      </c>
      <c r="E14" s="39">
        <f t="shared" si="1"/>
        <v>1.1988098380914733E-2</v>
      </c>
      <c r="F14" s="39">
        <f t="shared" si="1"/>
        <v>5.7566997950118645E-2</v>
      </c>
      <c r="G14" s="39">
        <f t="shared" si="1"/>
        <v>0.42555562791060125</v>
      </c>
      <c r="H14" s="40">
        <f t="shared" si="1"/>
        <v>0.2477438580498223</v>
      </c>
      <c r="I14" s="40">
        <f t="shared" si="1"/>
        <v>0.68673394920981679</v>
      </c>
      <c r="J14" s="40">
        <f t="shared" si="1"/>
        <v>1.2360583565081078</v>
      </c>
      <c r="K14" s="41">
        <f t="shared" si="1"/>
        <v>4.658122305440114E-3</v>
      </c>
      <c r="L14" s="41">
        <f t="shared" si="1"/>
        <v>6.7253657078507039E-3</v>
      </c>
      <c r="M14" s="41">
        <f t="shared" si="1"/>
        <v>1.7733846402732765E-2</v>
      </c>
    </row>
    <row r="15" spans="1:13" x14ac:dyDescent="0.3">
      <c r="A15" s="42" t="s">
        <v>64</v>
      </c>
      <c r="B15" s="43">
        <f>(B13/B14)*100</f>
        <v>1.1914249245954114</v>
      </c>
      <c r="C15" s="43">
        <f t="shared" ref="C15:M15" si="2">(C13/C14)*100</f>
        <v>0.99068752436961738</v>
      </c>
      <c r="D15" s="43">
        <f t="shared" si="2"/>
        <v>2.129159204419302</v>
      </c>
      <c r="E15" s="44">
        <f t="shared" si="2"/>
        <v>4.3680570620632757</v>
      </c>
      <c r="F15" s="44">
        <f t="shared" si="2"/>
        <v>1.3782931393555666</v>
      </c>
      <c r="G15" s="44">
        <f t="shared" si="2"/>
        <v>0.94182784601171343</v>
      </c>
      <c r="H15" s="45">
        <f t="shared" si="2"/>
        <v>2.887199161165154</v>
      </c>
      <c r="I15" s="45">
        <f t="shared" si="2"/>
        <v>0.53230405293421401</v>
      </c>
      <c r="J15" s="45">
        <f t="shared" si="2"/>
        <v>1.6209448283724572</v>
      </c>
      <c r="K15" s="46">
        <f t="shared" si="2"/>
        <v>4.1640752180661682</v>
      </c>
      <c r="L15" s="46">
        <f t="shared" si="2"/>
        <v>2.9260807345055815</v>
      </c>
      <c r="M15" s="46">
        <f t="shared" si="2"/>
        <v>4.2532274634124185</v>
      </c>
    </row>
  </sheetData>
  <mergeCells count="5">
    <mergeCell ref="E1:G1"/>
    <mergeCell ref="H1:J1"/>
    <mergeCell ref="K1:M1"/>
    <mergeCell ref="A1:A2"/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A60C74-D2E0-4C5D-8E99-156F67E68415}">
  <dimension ref="A1:J38"/>
  <sheetViews>
    <sheetView workbookViewId="0">
      <selection activeCell="E1" sqref="E1:G1"/>
    </sheetView>
  </sheetViews>
  <sheetFormatPr defaultRowHeight="14.4" x14ac:dyDescent="0.3"/>
  <cols>
    <col min="2" max="2" width="12.5546875" customWidth="1"/>
    <col min="3" max="3" width="16.6640625" customWidth="1"/>
    <col min="4" max="4" width="17" customWidth="1"/>
    <col min="5" max="5" width="12" customWidth="1"/>
    <col min="6" max="6" width="11.109375" customWidth="1"/>
  </cols>
  <sheetData>
    <row r="1" spans="1:10" x14ac:dyDescent="0.3">
      <c r="A1" s="91" t="s">
        <v>65</v>
      </c>
      <c r="B1" s="91" t="s">
        <v>66</v>
      </c>
      <c r="C1" s="91" t="s">
        <v>67</v>
      </c>
      <c r="D1" s="91" t="s">
        <v>86</v>
      </c>
      <c r="E1" s="97" t="s">
        <v>87</v>
      </c>
      <c r="F1" s="98"/>
      <c r="G1" s="99"/>
      <c r="H1" s="91" t="s">
        <v>88</v>
      </c>
      <c r="I1" s="91" t="s">
        <v>89</v>
      </c>
      <c r="J1" s="91" t="s">
        <v>73</v>
      </c>
    </row>
    <row r="2" spans="1:10" ht="37.5" customHeight="1" x14ac:dyDescent="0.3">
      <c r="A2" s="92"/>
      <c r="B2" s="92"/>
      <c r="C2" s="92"/>
      <c r="D2" s="92"/>
      <c r="E2" s="55" t="s">
        <v>68</v>
      </c>
      <c r="F2" s="55" t="s">
        <v>69</v>
      </c>
      <c r="G2" s="55" t="s">
        <v>70</v>
      </c>
      <c r="H2" s="92"/>
      <c r="I2" s="92"/>
      <c r="J2" s="92"/>
    </row>
    <row r="3" spans="1:10" x14ac:dyDescent="0.3">
      <c r="A3" s="93" t="s">
        <v>2</v>
      </c>
      <c r="B3" s="96">
        <v>1</v>
      </c>
      <c r="C3" s="2" t="s">
        <v>74</v>
      </c>
      <c r="D3" s="4">
        <v>0.47348484848484851</v>
      </c>
      <c r="E3" s="2"/>
      <c r="F3" s="4">
        <v>9.3500342666523064</v>
      </c>
      <c r="G3" s="4">
        <v>0.4084815032501794</v>
      </c>
      <c r="H3" s="35">
        <v>86.271293486437884</v>
      </c>
      <c r="I3" s="35">
        <v>97.031053561361659</v>
      </c>
      <c r="J3" s="35">
        <v>9.7904794697798483</v>
      </c>
    </row>
    <row r="4" spans="1:10" x14ac:dyDescent="0.3">
      <c r="A4" s="94"/>
      <c r="B4" s="94"/>
      <c r="C4" s="2" t="s">
        <v>75</v>
      </c>
      <c r="D4" s="4">
        <v>0.48262548262548266</v>
      </c>
      <c r="E4" s="4">
        <v>8.941552763402127</v>
      </c>
      <c r="F4" s="4">
        <v>9.4503122115967564</v>
      </c>
      <c r="G4" s="4">
        <v>0.50875944819462937</v>
      </c>
      <c r="H4" s="35">
        <v>105.41495766592719</v>
      </c>
      <c r="I4" s="35"/>
      <c r="J4" s="35"/>
    </row>
    <row r="5" spans="1:10" x14ac:dyDescent="0.3">
      <c r="A5" s="94"/>
      <c r="B5" s="94"/>
      <c r="C5" s="2" t="s">
        <v>76</v>
      </c>
      <c r="D5" s="4">
        <v>0.47619047619047622</v>
      </c>
      <c r="E5" s="4"/>
      <c r="F5" s="4">
        <v>9.41491899926746</v>
      </c>
      <c r="G5" s="4">
        <v>0.473366235865333</v>
      </c>
      <c r="H5" s="35">
        <v>99.406909531719919</v>
      </c>
      <c r="I5" s="35"/>
      <c r="J5" s="35"/>
    </row>
    <row r="6" spans="1:10" x14ac:dyDescent="0.3">
      <c r="A6" s="94"/>
      <c r="B6" s="94"/>
      <c r="C6" s="2"/>
      <c r="D6" s="4"/>
      <c r="E6" s="4"/>
      <c r="F6" s="4"/>
      <c r="G6" s="4"/>
      <c r="H6" s="35"/>
      <c r="I6" s="35"/>
      <c r="J6" s="35"/>
    </row>
    <row r="7" spans="1:10" x14ac:dyDescent="0.3">
      <c r="A7" s="94"/>
      <c r="B7" s="94"/>
      <c r="C7" s="2"/>
      <c r="D7" s="4"/>
      <c r="E7" s="4"/>
      <c r="F7" s="4"/>
      <c r="G7" s="4"/>
      <c r="H7" s="35"/>
      <c r="I7" s="35"/>
      <c r="J7" s="35"/>
    </row>
    <row r="8" spans="1:10" x14ac:dyDescent="0.3">
      <c r="A8" s="94"/>
      <c r="B8" s="94"/>
      <c r="C8" s="2" t="s">
        <v>77</v>
      </c>
      <c r="D8" s="4">
        <v>12.135922330097086</v>
      </c>
      <c r="E8" s="4">
        <v>8.8044580049833225</v>
      </c>
      <c r="F8" s="4">
        <v>20.244278532051062</v>
      </c>
      <c r="G8" s="4">
        <v>11.43982052706774</v>
      </c>
      <c r="H8" s="35">
        <v>94.264121143038182</v>
      </c>
      <c r="I8" s="35">
        <v>95.834422708077</v>
      </c>
      <c r="J8" s="35">
        <v>1.5147601371018922</v>
      </c>
    </row>
    <row r="9" spans="1:10" x14ac:dyDescent="0.3">
      <c r="A9" s="94"/>
      <c r="B9" s="94"/>
      <c r="C9" s="2" t="s">
        <v>78</v>
      </c>
      <c r="D9" s="4">
        <v>12.335526315789474</v>
      </c>
      <c r="E9" s="4"/>
      <c r="F9" s="4">
        <v>20.252515954964753</v>
      </c>
      <c r="G9" s="4">
        <v>11.448057949981431</v>
      </c>
      <c r="H9" s="35">
        <v>92.805589781182789</v>
      </c>
      <c r="I9" s="35"/>
      <c r="J9" s="35"/>
    </row>
    <row r="10" spans="1:10" x14ac:dyDescent="0.3">
      <c r="A10" s="94"/>
      <c r="B10" s="94"/>
      <c r="C10" s="2" t="s">
        <v>79</v>
      </c>
      <c r="D10" s="4">
        <v>11.980830670926517</v>
      </c>
      <c r="E10" s="4"/>
      <c r="F10" s="4">
        <v>20.286217914097978</v>
      </c>
      <c r="G10" s="4">
        <v>11.481759909114656</v>
      </c>
      <c r="H10" s="35">
        <v>95.834422708077</v>
      </c>
      <c r="I10" s="35"/>
      <c r="J10" s="35"/>
    </row>
    <row r="11" spans="1:10" x14ac:dyDescent="0.3">
      <c r="A11" s="94"/>
      <c r="B11" s="94"/>
      <c r="C11" s="2"/>
      <c r="D11" s="4"/>
      <c r="E11" s="4"/>
      <c r="F11" s="4"/>
      <c r="G11" s="4"/>
      <c r="H11" s="35"/>
      <c r="I11" s="35"/>
      <c r="J11" s="35"/>
    </row>
    <row r="12" spans="1:10" x14ac:dyDescent="0.3">
      <c r="A12" s="94"/>
      <c r="B12" s="94"/>
      <c r="C12" s="2" t="s">
        <v>80</v>
      </c>
      <c r="D12" s="4">
        <v>26.548672566371682</v>
      </c>
      <c r="E12" s="4">
        <v>8.8932887716835367</v>
      </c>
      <c r="F12" s="4">
        <v>33.136372137098341</v>
      </c>
      <c r="G12" s="4">
        <v>24.243083365414805</v>
      </c>
      <c r="H12" s="35">
        <v>91.315614009729103</v>
      </c>
      <c r="I12" s="35">
        <v>89.880220628127105</v>
      </c>
      <c r="J12" s="35">
        <v>1.8270258124132133</v>
      </c>
    </row>
    <row r="13" spans="1:10" x14ac:dyDescent="0.3">
      <c r="A13" s="94"/>
      <c r="B13" s="94"/>
      <c r="C13" s="2" t="s">
        <v>81</v>
      </c>
      <c r="D13" s="4">
        <v>26.833631484794278</v>
      </c>
      <c r="E13" s="4"/>
      <c r="F13" s="4">
        <v>33.178117829998563</v>
      </c>
      <c r="G13" s="4">
        <v>24.284829058315026</v>
      </c>
      <c r="H13" s="35">
        <v>90.501462957320655</v>
      </c>
      <c r="I13" s="35"/>
      <c r="J13" s="35"/>
    </row>
    <row r="14" spans="1:10" x14ac:dyDescent="0.3">
      <c r="A14" s="94"/>
      <c r="B14" s="95"/>
      <c r="C14" s="2" t="s">
        <v>82</v>
      </c>
      <c r="D14" s="4">
        <v>27.67527675276753</v>
      </c>
      <c r="E14" s="4"/>
      <c r="F14" s="4">
        <v>33.198708951756835</v>
      </c>
      <c r="G14" s="4">
        <v>24.305420180073298</v>
      </c>
      <c r="H14" s="35">
        <v>87.823584917331516</v>
      </c>
      <c r="I14" s="35"/>
      <c r="J14" s="35"/>
    </row>
    <row r="15" spans="1:10" x14ac:dyDescent="0.3">
      <c r="A15" s="94"/>
      <c r="B15" s="2"/>
      <c r="C15" s="2"/>
      <c r="D15" s="4"/>
      <c r="E15" s="4"/>
      <c r="F15" s="4"/>
      <c r="G15" s="4"/>
      <c r="H15" s="35"/>
      <c r="I15" s="35"/>
      <c r="J15" s="35"/>
    </row>
    <row r="16" spans="1:10" x14ac:dyDescent="0.3">
      <c r="A16" s="94"/>
      <c r="B16" s="96">
        <v>2</v>
      </c>
      <c r="C16" s="2" t="s">
        <v>74</v>
      </c>
      <c r="D16" s="4">
        <v>0.48355899419729209</v>
      </c>
      <c r="E16" s="4">
        <v>9.2066993075353718</v>
      </c>
      <c r="F16" s="4">
        <v>9.6819800941584653</v>
      </c>
      <c r="G16" s="4">
        <v>0.47528078662309348</v>
      </c>
      <c r="H16" s="35">
        <v>98.28806667365572</v>
      </c>
      <c r="I16" s="35">
        <v>103.55380864195017</v>
      </c>
      <c r="J16" s="35">
        <v>5.6995937729334978</v>
      </c>
    </row>
    <row r="17" spans="1:10" x14ac:dyDescent="0.3">
      <c r="A17" s="94"/>
      <c r="B17" s="94"/>
      <c r="C17" s="2" t="s">
        <v>75</v>
      </c>
      <c r="D17" s="4">
        <v>0.47348484848484851</v>
      </c>
      <c r="E17" s="4"/>
      <c r="F17" s="4">
        <v>9.6932888525116727</v>
      </c>
      <c r="G17" s="4">
        <v>0.48658954497630091</v>
      </c>
      <c r="H17" s="35">
        <v>102.76771189899475</v>
      </c>
      <c r="I17" s="35"/>
      <c r="J17" s="35"/>
    </row>
    <row r="18" spans="1:10" x14ac:dyDescent="0.3">
      <c r="A18" s="94"/>
      <c r="B18" s="94"/>
      <c r="C18" s="2" t="s">
        <v>76</v>
      </c>
      <c r="D18" s="4">
        <v>0.44883303411131065</v>
      </c>
      <c r="E18" s="4"/>
      <c r="F18" s="4">
        <v>9.6986456601080828</v>
      </c>
      <c r="G18" s="4">
        <v>0.49194635257271102</v>
      </c>
      <c r="H18" s="35">
        <v>109.6056473532</v>
      </c>
      <c r="I18" s="35"/>
      <c r="J18" s="35"/>
    </row>
    <row r="19" spans="1:10" x14ac:dyDescent="0.3">
      <c r="A19" s="94"/>
      <c r="B19" s="94"/>
      <c r="C19" s="2"/>
      <c r="D19" s="4"/>
      <c r="E19" s="4"/>
      <c r="F19" s="4"/>
      <c r="G19" s="4"/>
      <c r="H19" s="35"/>
      <c r="I19" s="35"/>
      <c r="J19" s="35"/>
    </row>
    <row r="20" spans="1:10" x14ac:dyDescent="0.3">
      <c r="A20" s="94"/>
      <c r="B20" s="94"/>
      <c r="C20" s="2" t="s">
        <v>77</v>
      </c>
      <c r="D20" s="4">
        <v>15.400410677618069</v>
      </c>
      <c r="E20" s="4">
        <v>9.2675807822556084</v>
      </c>
      <c r="F20" s="4">
        <v>24.003155607686416</v>
      </c>
      <c r="G20" s="4">
        <v>14.735574825430808</v>
      </c>
      <c r="H20" s="35">
        <v>95.682999199797379</v>
      </c>
      <c r="I20" s="35">
        <v>94.897507864971729</v>
      </c>
      <c r="J20" s="35">
        <v>2.1727236924524558</v>
      </c>
    </row>
    <row r="21" spans="1:10" x14ac:dyDescent="0.3">
      <c r="A21" s="94"/>
      <c r="B21" s="94"/>
      <c r="C21" s="2" t="s">
        <v>78</v>
      </c>
      <c r="D21" s="4">
        <v>15.723270440251573</v>
      </c>
      <c r="E21" s="4"/>
      <c r="F21" s="4">
        <v>23.802372397434056</v>
      </c>
      <c r="G21" s="4">
        <v>14.534791615178447</v>
      </c>
      <c r="H21" s="35">
        <v>92.441274672534917</v>
      </c>
      <c r="I21" s="35"/>
      <c r="J21" s="35"/>
    </row>
    <row r="22" spans="1:10" x14ac:dyDescent="0.3">
      <c r="A22" s="94"/>
      <c r="B22" s="94"/>
      <c r="C22" s="2" t="s">
        <v>79</v>
      </c>
      <c r="D22" s="4">
        <v>15.060240963855422</v>
      </c>
      <c r="E22" s="4"/>
      <c r="F22" s="4">
        <v>23.810991885054236</v>
      </c>
      <c r="G22" s="4">
        <v>14.543411102798627</v>
      </c>
      <c r="H22" s="35">
        <v>96.568249722582877</v>
      </c>
      <c r="I22" s="35"/>
      <c r="J22" s="35"/>
    </row>
    <row r="23" spans="1:10" x14ac:dyDescent="0.3">
      <c r="A23" s="94"/>
      <c r="B23" s="94"/>
      <c r="C23" s="2"/>
      <c r="D23" s="4"/>
      <c r="E23" s="4"/>
      <c r="F23" s="4"/>
      <c r="G23" s="4"/>
      <c r="H23" s="35"/>
      <c r="I23" s="35"/>
      <c r="J23" s="35"/>
    </row>
    <row r="24" spans="1:10" x14ac:dyDescent="0.3">
      <c r="A24" s="94"/>
      <c r="B24" s="94"/>
      <c r="C24" s="2" t="s">
        <v>80</v>
      </c>
      <c r="D24" s="4">
        <v>27.67527675276753</v>
      </c>
      <c r="E24" s="4">
        <v>9.2426052168838471</v>
      </c>
      <c r="F24" s="4">
        <v>34.856418917490124</v>
      </c>
      <c r="G24" s="4">
        <v>25.613813700606279</v>
      </c>
      <c r="H24" s="35">
        <v>92.551246838190679</v>
      </c>
      <c r="I24" s="35">
        <v>92.900866271224643</v>
      </c>
      <c r="J24" s="35">
        <v>1.9252815889698864</v>
      </c>
    </row>
    <row r="25" spans="1:10" x14ac:dyDescent="0.3">
      <c r="A25" s="94"/>
      <c r="B25" s="94"/>
      <c r="C25" s="2" t="s">
        <v>81</v>
      </c>
      <c r="D25" s="4">
        <v>28.195488721804512</v>
      </c>
      <c r="E25" s="4"/>
      <c r="F25" s="4">
        <v>34.949659279595338</v>
      </c>
      <c r="G25" s="4">
        <v>25.707054062711492</v>
      </c>
      <c r="H25" s="35">
        <v>91.174351742416761</v>
      </c>
      <c r="I25" s="35"/>
      <c r="J25" s="35"/>
    </row>
    <row r="26" spans="1:10" x14ac:dyDescent="0.3">
      <c r="A26" s="94"/>
      <c r="B26" s="95"/>
      <c r="C26" s="2" t="s">
        <v>82</v>
      </c>
      <c r="D26" s="4">
        <v>27.027027027027028</v>
      </c>
      <c r="E26" s="4"/>
      <c r="F26" s="4">
        <v>34.912064739334248</v>
      </c>
      <c r="G26" s="4">
        <v>25.669459522450403</v>
      </c>
      <c r="H26" s="35">
        <v>94.977000233066491</v>
      </c>
      <c r="I26" s="35"/>
      <c r="J26" s="35"/>
    </row>
    <row r="27" spans="1:10" x14ac:dyDescent="0.3">
      <c r="A27" s="94"/>
      <c r="B27" s="2"/>
      <c r="C27" s="2"/>
      <c r="D27" s="4"/>
      <c r="E27" s="4"/>
      <c r="F27" s="4"/>
      <c r="G27" s="4"/>
      <c r="H27" s="35"/>
      <c r="I27" s="35"/>
      <c r="J27" s="35"/>
    </row>
    <row r="28" spans="1:10" x14ac:dyDescent="0.3">
      <c r="A28" s="94"/>
      <c r="B28" s="96">
        <v>3</v>
      </c>
      <c r="C28" s="2" t="s">
        <v>74</v>
      </c>
      <c r="D28" s="4">
        <v>0.56818181818181823</v>
      </c>
      <c r="E28" s="4">
        <v>8.9731694110535543</v>
      </c>
      <c r="F28" s="4">
        <v>9.5535441005192077</v>
      </c>
      <c r="G28" s="4">
        <v>0.5803746894656534</v>
      </c>
      <c r="H28" s="35">
        <v>102.14594534595498</v>
      </c>
      <c r="I28" s="35">
        <v>96.564682463161731</v>
      </c>
      <c r="J28" s="35">
        <v>8.7842625467185371</v>
      </c>
    </row>
    <row r="29" spans="1:10" x14ac:dyDescent="0.3">
      <c r="A29" s="94"/>
      <c r="B29" s="94"/>
      <c r="C29" s="2" t="s">
        <v>75</v>
      </c>
      <c r="D29" s="4">
        <v>0.57208237986270027</v>
      </c>
      <c r="E29" s="4"/>
      <c r="F29" s="4">
        <v>9.5515957635149178</v>
      </c>
      <c r="G29" s="4">
        <v>0.57842635246136354</v>
      </c>
      <c r="H29" s="35">
        <v>101.10892641024634</v>
      </c>
      <c r="I29" s="35"/>
      <c r="J29" s="35"/>
    </row>
    <row r="30" spans="1:10" x14ac:dyDescent="0.3">
      <c r="A30" s="94"/>
      <c r="B30" s="94"/>
      <c r="C30" s="2" t="s">
        <v>76</v>
      </c>
      <c r="D30" s="4">
        <v>0.58004640371229699</v>
      </c>
      <c r="E30" s="4"/>
      <c r="F30" s="4">
        <v>9.4745567407129734</v>
      </c>
      <c r="G30" s="4">
        <v>0.50138732965941912</v>
      </c>
      <c r="H30" s="35">
        <v>86.439175633283867</v>
      </c>
      <c r="I30" s="35"/>
      <c r="J30" s="35"/>
    </row>
    <row r="31" spans="1:10" x14ac:dyDescent="0.3">
      <c r="A31" s="94"/>
      <c r="B31" s="94"/>
      <c r="C31" s="2"/>
      <c r="D31" s="4"/>
      <c r="E31" s="4"/>
      <c r="F31" s="4"/>
      <c r="G31" s="4"/>
      <c r="H31" s="35"/>
      <c r="I31" s="35"/>
      <c r="J31" s="35"/>
    </row>
    <row r="32" spans="1:10" x14ac:dyDescent="0.3">
      <c r="A32" s="94"/>
      <c r="B32" s="94"/>
      <c r="C32" s="2" t="s">
        <v>77</v>
      </c>
      <c r="D32" s="4">
        <v>15.306122448979592</v>
      </c>
      <c r="E32" s="4">
        <v>8.9979928313016728</v>
      </c>
      <c r="F32" s="4">
        <v>22.385067667270668</v>
      </c>
      <c r="G32" s="4">
        <v>13.387074835968996</v>
      </c>
      <c r="H32" s="35">
        <v>87.462222261664095</v>
      </c>
      <c r="I32" s="35">
        <v>88.003402441070079</v>
      </c>
      <c r="J32" s="35">
        <v>0.48001429693023001</v>
      </c>
    </row>
    <row r="33" spans="1:10" x14ac:dyDescent="0.3">
      <c r="A33" s="94"/>
      <c r="B33" s="94"/>
      <c r="C33" s="2" t="s">
        <v>78</v>
      </c>
      <c r="D33" s="4">
        <v>15.4320987654321</v>
      </c>
      <c r="E33" s="4"/>
      <c r="F33" s="4">
        <v>22.636527895044846</v>
      </c>
      <c r="G33" s="4">
        <v>13.638535063743173</v>
      </c>
      <c r="H33" s="35">
        <v>88.377707213055757</v>
      </c>
      <c r="I33" s="35"/>
      <c r="J33" s="35"/>
    </row>
    <row r="34" spans="1:10" x14ac:dyDescent="0.3">
      <c r="A34" s="94"/>
      <c r="B34" s="94"/>
      <c r="C34" s="2" t="s">
        <v>79</v>
      </c>
      <c r="D34" s="4">
        <v>15.592515592515593</v>
      </c>
      <c r="E34" s="4"/>
      <c r="F34" s="4">
        <v>22.745957152791863</v>
      </c>
      <c r="G34" s="4">
        <v>13.747964321490191</v>
      </c>
      <c r="H34" s="35">
        <v>88.170277848490414</v>
      </c>
      <c r="I34" s="35"/>
      <c r="J34" s="35"/>
    </row>
    <row r="35" spans="1:10" x14ac:dyDescent="0.3">
      <c r="A35" s="94"/>
      <c r="B35" s="94"/>
      <c r="C35" s="2"/>
      <c r="D35" s="4"/>
      <c r="E35" s="4"/>
      <c r="F35" s="4"/>
      <c r="G35" s="4"/>
      <c r="H35" s="35"/>
      <c r="I35" s="35"/>
      <c r="J35" s="35"/>
    </row>
    <row r="36" spans="1:10" x14ac:dyDescent="0.3">
      <c r="A36" s="94"/>
      <c r="B36" s="94"/>
      <c r="C36" s="2" t="s">
        <v>80</v>
      </c>
      <c r="D36" s="4">
        <v>30.303030303030301</v>
      </c>
      <c r="E36" s="4">
        <v>8.9983137165034055</v>
      </c>
      <c r="F36" s="4">
        <v>37.056100245887599</v>
      </c>
      <c r="G36" s="4">
        <v>28.057786529384195</v>
      </c>
      <c r="H36" s="35">
        <v>92.590695546967851</v>
      </c>
      <c r="I36" s="35">
        <v>91.392162610969066</v>
      </c>
      <c r="J36" s="35">
        <v>1.0386025855191843</v>
      </c>
    </row>
    <row r="37" spans="1:10" x14ac:dyDescent="0.3">
      <c r="A37" s="94"/>
      <c r="B37" s="94"/>
      <c r="C37" s="2" t="s">
        <v>81</v>
      </c>
      <c r="D37" s="4">
        <v>30.612244897959183</v>
      </c>
      <c r="E37" s="4"/>
      <c r="F37" s="4">
        <v>36.780874819470192</v>
      </c>
      <c r="G37" s="4">
        <v>27.782561102966788</v>
      </c>
      <c r="H37" s="35">
        <v>90.756366269691512</v>
      </c>
      <c r="I37" s="35"/>
      <c r="J37" s="35"/>
    </row>
    <row r="38" spans="1:10" x14ac:dyDescent="0.3">
      <c r="A38" s="95"/>
      <c r="B38" s="95"/>
      <c r="C38" s="2" t="s">
        <v>82</v>
      </c>
      <c r="D38" s="4">
        <v>30.927835051546392</v>
      </c>
      <c r="E38" s="4"/>
      <c r="F38" s="4">
        <v>37.08988877307489</v>
      </c>
      <c r="G38" s="4">
        <v>28.091575056571486</v>
      </c>
      <c r="H38" s="35">
        <v>90.829426016247808</v>
      </c>
      <c r="I38" s="35"/>
      <c r="J38" s="35"/>
    </row>
  </sheetData>
  <mergeCells count="12">
    <mergeCell ref="H1:H2"/>
    <mergeCell ref="I1:I2"/>
    <mergeCell ref="J1:J2"/>
    <mergeCell ref="A3:A38"/>
    <mergeCell ref="B3:B14"/>
    <mergeCell ref="B16:B26"/>
    <mergeCell ref="B28:B38"/>
    <mergeCell ref="A1:A2"/>
    <mergeCell ref="B1:B2"/>
    <mergeCell ref="C1:C2"/>
    <mergeCell ref="D1:D2"/>
    <mergeCell ref="E1:G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D2BE5-CB7D-418A-B234-E7D6FB626418}">
  <dimension ref="A1:K38"/>
  <sheetViews>
    <sheetView workbookViewId="0">
      <selection activeCell="N15" sqref="N15"/>
    </sheetView>
  </sheetViews>
  <sheetFormatPr defaultRowHeight="14.4" x14ac:dyDescent="0.3"/>
  <cols>
    <col min="3" max="3" width="14.44140625" customWidth="1"/>
    <col min="4" max="4" width="13.6640625" customWidth="1"/>
    <col min="5" max="5" width="13.109375" customWidth="1"/>
    <col min="6" max="6" width="12.5546875" customWidth="1"/>
    <col min="7" max="7" width="13.109375" customWidth="1"/>
    <col min="8" max="8" width="12.44140625" customWidth="1"/>
    <col min="9" max="9" width="13.5546875" customWidth="1"/>
  </cols>
  <sheetData>
    <row r="1" spans="1:11" ht="15" customHeight="1" x14ac:dyDescent="0.3">
      <c r="A1" s="102" t="s">
        <v>65</v>
      </c>
      <c r="B1" s="102" t="s">
        <v>83</v>
      </c>
      <c r="C1" s="102" t="s">
        <v>67</v>
      </c>
      <c r="D1" s="102" t="s">
        <v>111</v>
      </c>
      <c r="E1" s="97" t="s">
        <v>87</v>
      </c>
      <c r="F1" s="98"/>
      <c r="G1" s="99"/>
      <c r="H1" s="102" t="s">
        <v>110</v>
      </c>
      <c r="I1" s="100" t="s">
        <v>89</v>
      </c>
      <c r="J1" s="102" t="s">
        <v>73</v>
      </c>
    </row>
    <row r="2" spans="1:11" ht="31.5" customHeight="1" x14ac:dyDescent="0.3">
      <c r="A2" s="103"/>
      <c r="B2" s="103"/>
      <c r="C2" s="103"/>
      <c r="D2" s="103"/>
      <c r="E2" s="36" t="s">
        <v>109</v>
      </c>
      <c r="F2" s="36" t="s">
        <v>84</v>
      </c>
      <c r="G2" s="61" t="s">
        <v>85</v>
      </c>
      <c r="H2" s="103"/>
      <c r="I2" s="101"/>
      <c r="J2" s="103"/>
      <c r="K2" s="37"/>
    </row>
    <row r="3" spans="1:11" x14ac:dyDescent="0.3">
      <c r="A3" s="2"/>
      <c r="B3" s="2"/>
      <c r="C3" s="2"/>
      <c r="D3" s="2"/>
      <c r="E3" s="2"/>
      <c r="F3" s="2"/>
      <c r="G3" s="2"/>
      <c r="H3" s="2"/>
      <c r="I3" s="2"/>
      <c r="J3" s="2"/>
    </row>
    <row r="4" spans="1:11" x14ac:dyDescent="0.3">
      <c r="A4" s="2"/>
      <c r="B4" s="2"/>
      <c r="C4" s="2" t="s">
        <v>74</v>
      </c>
      <c r="D4" s="4">
        <v>2.2331397945511392E-3</v>
      </c>
      <c r="E4" s="4">
        <v>9.572587908281539E-3</v>
      </c>
      <c r="F4" s="4">
        <v>1.1870948329666578E-2</v>
      </c>
      <c r="G4" s="4">
        <v>2.298360421385039E-3</v>
      </c>
      <c r="H4" s="35">
        <v>102.92057966962203</v>
      </c>
      <c r="I4" s="35">
        <v>106.624294510901</v>
      </c>
      <c r="J4" s="35">
        <v>3.7036954367961834</v>
      </c>
    </row>
    <row r="5" spans="1:11" x14ac:dyDescent="0.3">
      <c r="A5" s="2"/>
      <c r="B5" s="2"/>
      <c r="C5" s="2" t="s">
        <v>75</v>
      </c>
      <c r="D5" s="4">
        <v>2.2311468094600626E-3</v>
      </c>
      <c r="E5" s="4"/>
      <c r="F5" s="4">
        <v>1.1951533319262589E-2</v>
      </c>
      <c r="G5" s="4">
        <v>2.3789454109810499E-3</v>
      </c>
      <c r="H5" s="35">
        <v>106.62433332017065</v>
      </c>
      <c r="I5" s="35"/>
      <c r="J5" s="35"/>
    </row>
    <row r="6" spans="1:11" x14ac:dyDescent="0.3">
      <c r="A6" s="2"/>
      <c r="B6" s="2"/>
      <c r="C6" s="2" t="s">
        <v>76</v>
      </c>
      <c r="D6" s="4">
        <v>2.229157378510923E-3</v>
      </c>
      <c r="E6" s="4"/>
      <c r="F6" s="4">
        <v>1.2031972004200161E-2</v>
      </c>
      <c r="G6" s="4">
        <v>2.4593840959186222E-3</v>
      </c>
      <c r="H6" s="35">
        <v>110.3279705429094</v>
      </c>
      <c r="I6" s="35"/>
      <c r="J6" s="35"/>
    </row>
    <row r="7" spans="1:11" x14ac:dyDescent="0.3">
      <c r="A7" s="2" t="s">
        <v>3</v>
      </c>
      <c r="B7" s="2">
        <v>1</v>
      </c>
      <c r="C7" s="2"/>
      <c r="D7" s="4"/>
      <c r="E7" s="4"/>
      <c r="F7" s="4"/>
      <c r="G7" s="4"/>
      <c r="H7" s="35"/>
      <c r="I7" s="35"/>
      <c r="J7" s="35"/>
    </row>
    <row r="8" spans="1:11" x14ac:dyDescent="0.3">
      <c r="A8" s="2"/>
      <c r="B8" s="2"/>
      <c r="C8" s="2" t="s">
        <v>77</v>
      </c>
      <c r="D8" s="4">
        <v>4.3084877208100003E-2</v>
      </c>
      <c r="E8" s="4">
        <v>9.120130100001532E-3</v>
      </c>
      <c r="F8" s="4">
        <v>5.7325728852636565E-2</v>
      </c>
      <c r="G8" s="4">
        <v>4.8205598752635033E-2</v>
      </c>
      <c r="H8" s="35">
        <v>111.88519470486591</v>
      </c>
      <c r="I8" s="35">
        <v>111.6055328124334</v>
      </c>
      <c r="J8" s="35">
        <v>0.71950209252137654</v>
      </c>
    </row>
    <row r="9" spans="1:11" x14ac:dyDescent="0.3">
      <c r="A9" s="2"/>
      <c r="B9" s="2"/>
      <c r="C9" s="2" t="s">
        <v>78</v>
      </c>
      <c r="D9" s="4">
        <v>4.3029259896729781E-2</v>
      </c>
      <c r="E9" s="4"/>
      <c r="F9" s="4">
        <v>5.6791467404412425E-2</v>
      </c>
      <c r="G9" s="4">
        <v>4.7671337304410893E-2</v>
      </c>
      <c r="H9" s="35">
        <v>110.7881878954509</v>
      </c>
      <c r="I9" s="35"/>
      <c r="J9" s="35"/>
    </row>
    <row r="10" spans="1:11" x14ac:dyDescent="0.3">
      <c r="A10" s="2"/>
      <c r="B10" s="2"/>
      <c r="C10" s="2" t="s">
        <v>79</v>
      </c>
      <c r="D10" s="4">
        <v>4.2973785990545771E-2</v>
      </c>
      <c r="E10" s="4"/>
      <c r="F10" s="4">
        <v>5.7312315676702606E-2</v>
      </c>
      <c r="G10" s="4">
        <v>4.8192185576701074E-2</v>
      </c>
      <c r="H10" s="35">
        <v>112.14321583698339</v>
      </c>
      <c r="I10" s="35"/>
      <c r="J10" s="35"/>
    </row>
    <row r="11" spans="1:11" x14ac:dyDescent="0.3">
      <c r="A11" s="2"/>
      <c r="B11" s="2"/>
      <c r="C11" s="2"/>
      <c r="D11" s="4"/>
      <c r="E11" s="4"/>
      <c r="F11" s="4"/>
      <c r="G11" s="4"/>
      <c r="H11" s="35"/>
      <c r="I11" s="35"/>
      <c r="J11" s="35"/>
    </row>
    <row r="12" spans="1:11" x14ac:dyDescent="0.3">
      <c r="A12" s="2"/>
      <c r="B12" s="2"/>
      <c r="C12" s="2" t="s">
        <v>80</v>
      </c>
      <c r="D12" s="4">
        <v>0.40617384240454918</v>
      </c>
      <c r="E12" s="4">
        <v>9.9345549619115209E-3</v>
      </c>
      <c r="F12" s="4">
        <v>0.43027063388894071</v>
      </c>
      <c r="G12" s="4">
        <v>0.42033607892702918</v>
      </c>
      <c r="H12" s="35">
        <v>103.48674263183457</v>
      </c>
      <c r="I12" s="35">
        <v>102.39977269913105</v>
      </c>
      <c r="J12" s="35">
        <v>0.99224897400137979</v>
      </c>
    </row>
    <row r="13" spans="1:11" x14ac:dyDescent="0.3">
      <c r="A13" s="2"/>
      <c r="B13" s="2"/>
      <c r="C13" s="2" t="s">
        <v>81</v>
      </c>
      <c r="D13" s="4">
        <v>0.40551500405515006</v>
      </c>
      <c r="E13" s="4"/>
      <c r="F13" s="4">
        <v>0.42170483759170596</v>
      </c>
      <c r="G13" s="4">
        <v>0.41177028262979443</v>
      </c>
      <c r="H13" s="35">
        <v>101.5425516965073</v>
      </c>
      <c r="I13" s="35"/>
      <c r="J13" s="35"/>
    </row>
    <row r="14" spans="1:11" x14ac:dyDescent="0.3">
      <c r="A14" s="2"/>
      <c r="B14" s="2"/>
      <c r="C14" s="2" t="s">
        <v>82</v>
      </c>
      <c r="D14" s="4">
        <v>0.40502227622519238</v>
      </c>
      <c r="E14" s="4"/>
      <c r="F14" s="4">
        <v>0.42374591085114294</v>
      </c>
      <c r="G14" s="4">
        <v>0.4138113558892314</v>
      </c>
      <c r="H14" s="35">
        <v>102.17002376905124</v>
      </c>
      <c r="I14" s="35"/>
      <c r="J14" s="35"/>
    </row>
    <row r="15" spans="1:11" x14ac:dyDescent="0.3">
      <c r="A15" s="2"/>
      <c r="B15" s="2"/>
      <c r="C15" s="2"/>
      <c r="D15" s="4"/>
      <c r="E15" s="4"/>
      <c r="F15" s="4"/>
      <c r="G15" s="4"/>
      <c r="H15" s="35"/>
      <c r="I15" s="35"/>
      <c r="J15" s="35"/>
    </row>
    <row r="16" spans="1:11" x14ac:dyDescent="0.3">
      <c r="A16" s="2"/>
      <c r="B16" s="2">
        <v>2</v>
      </c>
      <c r="C16" s="2" t="s">
        <v>74</v>
      </c>
      <c r="D16" s="4">
        <v>2.2614201718679332E-3</v>
      </c>
      <c r="E16" s="4">
        <v>1.4081383564935369E-2</v>
      </c>
      <c r="F16" s="4">
        <v>1.6217911347320653E-2</v>
      </c>
      <c r="G16" s="4">
        <v>2.1365277823852842E-3</v>
      </c>
      <c r="H16" s="35">
        <v>94.477258537077262</v>
      </c>
      <c r="I16" s="35">
        <v>93.566142113345734</v>
      </c>
      <c r="J16" s="35">
        <v>4.593779345642881</v>
      </c>
    </row>
    <row r="17" spans="1:10" x14ac:dyDescent="0.3">
      <c r="A17" s="2"/>
      <c r="B17" s="2"/>
      <c r="C17" s="2" t="s">
        <v>75</v>
      </c>
      <c r="D17" s="4">
        <v>2.2583559168925021E-3</v>
      </c>
      <c r="E17" s="4"/>
      <c r="F17" s="4">
        <v>1.6081949902559945E-2</v>
      </c>
      <c r="G17" s="4">
        <v>2.0005663376245764E-3</v>
      </c>
      <c r="H17" s="35">
        <v>88.585077430016241</v>
      </c>
      <c r="I17" s="35"/>
      <c r="J17" s="35"/>
    </row>
    <row r="18" spans="1:10" x14ac:dyDescent="0.3">
      <c r="A18" s="2"/>
      <c r="B18" s="2"/>
      <c r="C18" s="2" t="s">
        <v>76</v>
      </c>
      <c r="D18" s="4">
        <v>2.2563176895306859E-3</v>
      </c>
      <c r="E18" s="4"/>
      <c r="F18" s="4">
        <v>1.6284363943386265E-2</v>
      </c>
      <c r="G18" s="4">
        <v>2.2029803784508958E-3</v>
      </c>
      <c r="H18" s="35">
        <v>97.636090372943713</v>
      </c>
      <c r="I18" s="35"/>
      <c r="J18" s="35"/>
    </row>
    <row r="19" spans="1:10" x14ac:dyDescent="0.3">
      <c r="A19" s="2"/>
      <c r="B19" s="2"/>
      <c r="C19" s="2"/>
      <c r="D19" s="4"/>
      <c r="E19" s="4"/>
      <c r="F19" s="4"/>
      <c r="G19" s="4"/>
      <c r="H19" s="35"/>
      <c r="I19" s="35"/>
      <c r="J19" s="35"/>
    </row>
    <row r="20" spans="1:10" x14ac:dyDescent="0.3">
      <c r="A20" s="2"/>
      <c r="B20" s="2"/>
      <c r="C20" s="2" t="s">
        <v>77</v>
      </c>
      <c r="D20" s="4">
        <v>4.6232085067036528E-2</v>
      </c>
      <c r="E20" s="4">
        <v>1.6201185918997801E-2</v>
      </c>
      <c r="F20" s="4">
        <v>5.9137056962525185E-2</v>
      </c>
      <c r="G20" s="4">
        <v>4.2935871043527384E-2</v>
      </c>
      <c r="H20" s="35">
        <v>92.870289067149727</v>
      </c>
      <c r="I20" s="35">
        <v>92.341916075074053</v>
      </c>
      <c r="J20" s="35">
        <v>3.2760624458294894</v>
      </c>
    </row>
    <row r="21" spans="1:10" x14ac:dyDescent="0.3">
      <c r="A21" s="2"/>
      <c r="B21" s="2"/>
      <c r="C21" s="2" t="s">
        <v>78</v>
      </c>
      <c r="D21" s="4">
        <v>4.6168051708217916E-2</v>
      </c>
      <c r="E21" s="4"/>
      <c r="F21" s="4">
        <v>6.0209347526892651E-2</v>
      </c>
      <c r="G21" s="4">
        <v>4.400816160789485E-2</v>
      </c>
      <c r="H21" s="35">
        <v>95.321678042700242</v>
      </c>
      <c r="I21" s="35"/>
      <c r="J21" s="35"/>
    </row>
    <row r="22" spans="1:10" x14ac:dyDescent="0.3">
      <c r="A22" s="2"/>
      <c r="B22" s="2"/>
      <c r="C22" s="2" t="s">
        <v>79</v>
      </c>
      <c r="D22" s="4">
        <v>4.6125461254612546E-2</v>
      </c>
      <c r="E22" s="4"/>
      <c r="F22" s="4">
        <v>5.7176177208376137E-2</v>
      </c>
      <c r="G22" s="4">
        <v>4.0974991289378336E-2</v>
      </c>
      <c r="H22" s="35">
        <v>88.833781115372233</v>
      </c>
      <c r="I22" s="35"/>
      <c r="J22" s="35"/>
    </row>
    <row r="23" spans="1:10" x14ac:dyDescent="0.3">
      <c r="A23" s="2"/>
      <c r="B23" s="2"/>
      <c r="C23" s="2"/>
      <c r="D23" s="4"/>
      <c r="E23" s="4"/>
      <c r="F23" s="4"/>
      <c r="G23" s="4"/>
      <c r="H23" s="35"/>
      <c r="I23" s="35"/>
      <c r="J23" s="35"/>
    </row>
    <row r="24" spans="1:10" x14ac:dyDescent="0.3">
      <c r="A24" s="2"/>
      <c r="B24" s="2"/>
      <c r="C24" s="2" t="s">
        <v>80</v>
      </c>
      <c r="D24" s="4">
        <v>0.43898156277436351</v>
      </c>
      <c r="E24" s="4">
        <v>1.4450045583590984E-2</v>
      </c>
      <c r="F24" s="4">
        <v>0.45933503743956189</v>
      </c>
      <c r="G24" s="4">
        <v>0.44488499185597091</v>
      </c>
      <c r="H24" s="35">
        <v>101.34480114479017</v>
      </c>
      <c r="I24" s="35">
        <v>103.97338297685246</v>
      </c>
      <c r="J24" s="35">
        <v>2.2892312083639954</v>
      </c>
    </row>
    <row r="25" spans="1:10" x14ac:dyDescent="0.3">
      <c r="A25" s="2"/>
      <c r="B25" s="2"/>
      <c r="C25" s="2" t="s">
        <v>81</v>
      </c>
      <c r="D25" s="4">
        <v>0.43936731107205629</v>
      </c>
      <c r="E25" s="4"/>
      <c r="F25" s="4">
        <v>0.47598700049102466</v>
      </c>
      <c r="G25" s="4">
        <v>0.46153695490743368</v>
      </c>
      <c r="H25" s="35">
        <v>105.0458109369319</v>
      </c>
      <c r="I25" s="35"/>
      <c r="J25" s="35"/>
    </row>
    <row r="26" spans="1:10" x14ac:dyDescent="0.3">
      <c r="A26" s="2"/>
      <c r="B26" s="2"/>
      <c r="C26" s="2" t="s">
        <v>82</v>
      </c>
      <c r="D26" s="4">
        <v>0.44014084507042256</v>
      </c>
      <c r="E26" s="4"/>
      <c r="F26" s="4">
        <v>0.47892864086895776</v>
      </c>
      <c r="G26" s="4">
        <v>0.46447859528536678</v>
      </c>
      <c r="H26" s="35">
        <v>105.52953684883532</v>
      </c>
      <c r="I26" s="35"/>
      <c r="J26" s="35"/>
    </row>
    <row r="27" spans="1:10" x14ac:dyDescent="0.3">
      <c r="A27" s="2"/>
      <c r="B27" s="2"/>
      <c r="C27" s="2"/>
      <c r="D27" s="4"/>
      <c r="E27" s="4"/>
      <c r="F27" s="4"/>
      <c r="G27" s="4"/>
      <c r="H27" s="35"/>
      <c r="I27" s="35"/>
      <c r="J27" s="35"/>
    </row>
    <row r="28" spans="1:10" x14ac:dyDescent="0.3">
      <c r="A28" s="2"/>
      <c r="B28" s="2">
        <v>3</v>
      </c>
      <c r="C28" s="2" t="s">
        <v>74</v>
      </c>
      <c r="D28" s="4">
        <v>3.1152647975077881E-3</v>
      </c>
      <c r="E28" s="4">
        <v>1.7031379575269325E-2</v>
      </c>
      <c r="F28" s="4">
        <v>2.0564987842728016E-2</v>
      </c>
      <c r="G28" s="4">
        <v>3.5336082674586912E-3</v>
      </c>
      <c r="H28" s="35">
        <v>113.42882538542398</v>
      </c>
      <c r="I28" s="35">
        <v>112.36315430986417</v>
      </c>
      <c r="J28" s="35">
        <v>0.97847355223923127</v>
      </c>
    </row>
    <row r="29" spans="1:10" x14ac:dyDescent="0.3">
      <c r="A29" s="2"/>
      <c r="B29" s="2"/>
      <c r="C29" s="2" t="s">
        <v>75</v>
      </c>
      <c r="D29" s="4">
        <v>3.1075201988812928E-3</v>
      </c>
      <c r="E29" s="4"/>
      <c r="F29" s="4">
        <v>2.0516630880842112E-2</v>
      </c>
      <c r="G29" s="4">
        <v>3.4852513055727875E-3</v>
      </c>
      <c r="H29" s="35">
        <v>112.1553870133323</v>
      </c>
      <c r="I29" s="35"/>
      <c r="J29" s="35"/>
    </row>
    <row r="30" spans="1:10" x14ac:dyDescent="0.3">
      <c r="A30" s="2"/>
      <c r="B30" s="2"/>
      <c r="C30" s="2" t="s">
        <v>76</v>
      </c>
      <c r="D30" s="4">
        <v>3.1017369727047144E-3</v>
      </c>
      <c r="E30" s="4"/>
      <c r="F30" s="4">
        <v>2.0489979157491293E-2</v>
      </c>
      <c r="G30" s="4">
        <v>3.4585995822219683E-3</v>
      </c>
      <c r="H30" s="35">
        <v>111.50525053083626</v>
      </c>
      <c r="I30" s="35"/>
      <c r="J30" s="35"/>
    </row>
    <row r="31" spans="1:10" x14ac:dyDescent="0.3">
      <c r="A31" s="2"/>
      <c r="B31" s="2"/>
      <c r="C31" s="2"/>
      <c r="D31" s="4"/>
      <c r="E31" s="4"/>
      <c r="F31" s="4"/>
      <c r="G31" s="4"/>
      <c r="H31" s="35"/>
      <c r="I31" s="35"/>
      <c r="J31" s="35"/>
    </row>
    <row r="32" spans="1:10" x14ac:dyDescent="0.3">
      <c r="A32" s="2"/>
      <c r="B32" s="2"/>
      <c r="C32" s="2" t="s">
        <v>77</v>
      </c>
      <c r="D32" s="4">
        <v>4.9751243781094523E-2</v>
      </c>
      <c r="E32" s="4">
        <v>1.6805476158872144E-2</v>
      </c>
      <c r="F32" s="4">
        <v>6.7107545773693766E-2</v>
      </c>
      <c r="G32" s="4">
        <v>5.0302069614821622E-2</v>
      </c>
      <c r="H32" s="35">
        <v>101.10715992579146</v>
      </c>
      <c r="I32" s="35">
        <v>100.19723925340905</v>
      </c>
      <c r="J32" s="35">
        <v>1.2306727972164015</v>
      </c>
    </row>
    <row r="33" spans="1:10" x14ac:dyDescent="0.3">
      <c r="A33" s="2"/>
      <c r="B33" s="2"/>
      <c r="C33" s="2" t="s">
        <v>78</v>
      </c>
      <c r="D33" s="4">
        <v>4.9019607843137261E-2</v>
      </c>
      <c r="E33" s="4"/>
      <c r="F33" s="4">
        <v>6.523536863506714E-2</v>
      </c>
      <c r="G33" s="4">
        <v>4.8429892476194995E-2</v>
      </c>
      <c r="H33" s="35">
        <v>98.796980651437778</v>
      </c>
      <c r="I33" s="35"/>
      <c r="J33" s="35"/>
    </row>
    <row r="34" spans="1:10" x14ac:dyDescent="0.3">
      <c r="A34" s="2"/>
      <c r="B34" s="2"/>
      <c r="C34" s="2" t="s">
        <v>79</v>
      </c>
      <c r="D34" s="4">
        <v>4.807692307692308E-2</v>
      </c>
      <c r="E34" s="4"/>
      <c r="F34" s="4">
        <v>6.5212965189159602E-2</v>
      </c>
      <c r="G34" s="4">
        <v>4.8407489030287458E-2</v>
      </c>
      <c r="H34" s="35">
        <v>100.6875771829979</v>
      </c>
      <c r="I34" s="35"/>
      <c r="J34" s="35"/>
    </row>
    <row r="35" spans="1:10" x14ac:dyDescent="0.3">
      <c r="A35" s="2"/>
      <c r="B35" s="2"/>
      <c r="C35" s="2"/>
      <c r="D35" s="4"/>
      <c r="E35" s="4"/>
      <c r="F35" s="4"/>
      <c r="G35" s="4"/>
      <c r="H35" s="35"/>
      <c r="I35" s="35"/>
      <c r="J35" s="35"/>
    </row>
    <row r="36" spans="1:10" x14ac:dyDescent="0.3">
      <c r="A36" s="2"/>
      <c r="B36" s="2"/>
      <c r="C36" s="2" t="s">
        <v>80</v>
      </c>
      <c r="D36" s="4">
        <v>0.60606060606060608</v>
      </c>
      <c r="E36" s="4">
        <v>1.4998241996336627E-2</v>
      </c>
      <c r="F36" s="4">
        <v>0.64930299508825573</v>
      </c>
      <c r="G36" s="4">
        <v>0.63430475309191914</v>
      </c>
      <c r="H36" s="35">
        <v>104.66028426016665</v>
      </c>
      <c r="I36" s="35">
        <v>105.92395267433596</v>
      </c>
      <c r="J36" s="35">
        <v>1.0946159609816792</v>
      </c>
    </row>
    <row r="37" spans="1:10" x14ac:dyDescent="0.3">
      <c r="A37" s="2"/>
      <c r="B37" s="2"/>
      <c r="C37" s="2" t="s">
        <v>81</v>
      </c>
      <c r="D37" s="4">
        <v>0.59523809523809523</v>
      </c>
      <c r="E37" s="4"/>
      <c r="F37" s="4">
        <v>0.64939728945990882</v>
      </c>
      <c r="G37" s="4">
        <v>0.63439904746357223</v>
      </c>
      <c r="H37" s="35">
        <v>106.57903997388014</v>
      </c>
      <c r="I37" s="35"/>
      <c r="J37" s="2"/>
    </row>
    <row r="38" spans="1:10" x14ac:dyDescent="0.3">
      <c r="A38" s="2"/>
      <c r="B38" s="2"/>
      <c r="C38" s="2" t="s">
        <v>82</v>
      </c>
      <c r="D38" s="4">
        <v>0.58479532163742687</v>
      </c>
      <c r="E38" s="4"/>
      <c r="F38" s="4">
        <v>0.63799551561599233</v>
      </c>
      <c r="G38" s="4">
        <v>0.62299727361965573</v>
      </c>
      <c r="H38" s="35">
        <v>106.53253378896113</v>
      </c>
      <c r="I38" s="35"/>
      <c r="J38" s="2"/>
    </row>
  </sheetData>
  <mergeCells count="8">
    <mergeCell ref="I1:I2"/>
    <mergeCell ref="J1:J2"/>
    <mergeCell ref="E1:G1"/>
    <mergeCell ref="A1:A2"/>
    <mergeCell ref="B1:B2"/>
    <mergeCell ref="C1:C2"/>
    <mergeCell ref="D1:D2"/>
    <mergeCell ref="H1:H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6F132E-605A-45FF-A023-8F780A3FCAF3}">
  <dimension ref="A1:K37"/>
  <sheetViews>
    <sheetView workbookViewId="0">
      <selection activeCell="K14" sqref="K14"/>
    </sheetView>
  </sheetViews>
  <sheetFormatPr defaultRowHeight="14.4" x14ac:dyDescent="0.3"/>
  <cols>
    <col min="4" max="4" width="12.6640625" customWidth="1"/>
    <col min="5" max="5" width="14.33203125" customWidth="1"/>
    <col min="6" max="6" width="12" customWidth="1"/>
    <col min="7" max="7" width="13.33203125" customWidth="1"/>
    <col min="8" max="8" width="14.88671875" customWidth="1"/>
  </cols>
  <sheetData>
    <row r="1" spans="1:11" ht="33" customHeight="1" x14ac:dyDescent="0.3">
      <c r="A1" s="36" t="s">
        <v>65</v>
      </c>
      <c r="B1" s="36" t="s">
        <v>83</v>
      </c>
      <c r="C1" s="36" t="s">
        <v>67</v>
      </c>
      <c r="D1" s="36" t="s">
        <v>86</v>
      </c>
      <c r="E1" s="36" t="s">
        <v>107</v>
      </c>
      <c r="F1" s="36" t="s">
        <v>108</v>
      </c>
      <c r="G1" s="36" t="s">
        <v>112</v>
      </c>
      <c r="H1" s="36" t="s">
        <v>71</v>
      </c>
      <c r="I1" s="36" t="s">
        <v>72</v>
      </c>
      <c r="J1" s="36" t="s">
        <v>73</v>
      </c>
      <c r="K1" s="37"/>
    </row>
    <row r="2" spans="1:1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 x14ac:dyDescent="0.3">
      <c r="A3" s="2"/>
      <c r="B3" s="2"/>
      <c r="C3" s="2" t="s">
        <v>74</v>
      </c>
      <c r="D3" s="4">
        <v>4.4662795891022782E-2</v>
      </c>
      <c r="E3" s="4">
        <v>0.20495411837747812</v>
      </c>
      <c r="F3" s="4">
        <v>0.25415401244576291</v>
      </c>
      <c r="G3" s="4">
        <v>4.9199894068284789E-2</v>
      </c>
      <c r="H3" s="35">
        <v>110.15856281888962</v>
      </c>
      <c r="I3" s="35">
        <v>109.13807845819463</v>
      </c>
      <c r="J3" s="35">
        <v>2.0874887767512433</v>
      </c>
    </row>
    <row r="4" spans="1:11" x14ac:dyDescent="0.3">
      <c r="A4" s="2"/>
      <c r="B4" s="2"/>
      <c r="C4" s="2" t="s">
        <v>75</v>
      </c>
      <c r="D4" s="4">
        <v>4.4622936189201254E-2</v>
      </c>
      <c r="E4" s="4"/>
      <c r="F4" s="4">
        <v>0.2542709492375605</v>
      </c>
      <c r="G4" s="4">
        <v>4.9316830860082372E-2</v>
      </c>
      <c r="H4" s="35">
        <v>110.51901795744459</v>
      </c>
      <c r="I4" s="35"/>
      <c r="J4" s="35"/>
    </row>
    <row r="5" spans="1:11" x14ac:dyDescent="0.3">
      <c r="A5" s="2"/>
      <c r="B5" s="2"/>
      <c r="C5" s="2" t="s">
        <v>76</v>
      </c>
      <c r="D5" s="4">
        <v>4.4583147570218459E-2</v>
      </c>
      <c r="E5" s="4"/>
      <c r="F5" s="4">
        <v>0.25254067860853013</v>
      </c>
      <c r="G5" s="4">
        <v>4.7586560231052011E-2</v>
      </c>
      <c r="H5" s="35">
        <v>106.73665459824966</v>
      </c>
      <c r="I5" s="35"/>
      <c r="J5" s="35"/>
    </row>
    <row r="6" spans="1:11" x14ac:dyDescent="0.3">
      <c r="A6" s="2" t="s">
        <v>4</v>
      </c>
      <c r="B6" s="2">
        <v>1</v>
      </c>
      <c r="C6" s="2"/>
      <c r="D6" s="4"/>
      <c r="E6" s="4"/>
      <c r="F6" s="4"/>
      <c r="G6" s="4"/>
      <c r="H6" s="35"/>
      <c r="I6" s="35"/>
      <c r="J6" s="35"/>
    </row>
    <row r="7" spans="1:11" x14ac:dyDescent="0.3">
      <c r="A7" s="2"/>
      <c r="B7" s="2"/>
      <c r="C7" s="2" t="s">
        <v>77</v>
      </c>
      <c r="D7" s="4">
        <v>0.43084877208099959</v>
      </c>
      <c r="E7" s="4">
        <v>0.20644423146442786</v>
      </c>
      <c r="F7" s="4">
        <v>0.68397354153283518</v>
      </c>
      <c r="G7" s="4">
        <v>0.47752931006840732</v>
      </c>
      <c r="H7" s="35">
        <v>110.83455286687733</v>
      </c>
      <c r="I7" s="35">
        <v>111.40195205253885</v>
      </c>
      <c r="J7" s="35">
        <v>0.942539035401597</v>
      </c>
    </row>
    <row r="8" spans="1:11" x14ac:dyDescent="0.3">
      <c r="A8" s="2"/>
      <c r="B8" s="2"/>
      <c r="C8" s="2" t="s">
        <v>78</v>
      </c>
      <c r="D8" s="4">
        <v>0.43029259896729777</v>
      </c>
      <c r="E8" s="4"/>
      <c r="F8" s="4">
        <v>0.68355841444627186</v>
      </c>
      <c r="G8" s="4">
        <v>0.47711418298184399</v>
      </c>
      <c r="H8" s="35">
        <v>110.88133612498055</v>
      </c>
      <c r="I8" s="35"/>
      <c r="J8" s="35"/>
    </row>
    <row r="9" spans="1:11" x14ac:dyDescent="0.3">
      <c r="A9" s="2"/>
      <c r="B9" s="2"/>
      <c r="C9" s="2" t="s">
        <v>79</v>
      </c>
      <c r="D9" s="4">
        <v>0.42973785990545771</v>
      </c>
      <c r="E9" s="4"/>
      <c r="F9" s="4">
        <v>0.68985620897091138</v>
      </c>
      <c r="G9" s="4">
        <v>0.48341197750648351</v>
      </c>
      <c r="H9" s="35">
        <v>112.4899671657587</v>
      </c>
      <c r="I9" s="35"/>
      <c r="J9" s="35"/>
    </row>
    <row r="10" spans="1:11" x14ac:dyDescent="0.3">
      <c r="A10" s="2"/>
      <c r="B10" s="2"/>
      <c r="C10" s="2"/>
      <c r="D10" s="4"/>
      <c r="E10" s="4"/>
      <c r="F10" s="4"/>
      <c r="G10" s="4"/>
      <c r="H10" s="35"/>
      <c r="I10" s="35"/>
      <c r="J10" s="35"/>
    </row>
    <row r="11" spans="1:11" x14ac:dyDescent="0.3">
      <c r="A11" s="2"/>
      <c r="B11" s="2"/>
      <c r="C11" s="2" t="s">
        <v>80</v>
      </c>
      <c r="D11" s="4">
        <v>1.0154346060113728</v>
      </c>
      <c r="E11" s="4">
        <v>0.20859441958073432</v>
      </c>
      <c r="F11" s="4">
        <v>1.223848127764261</v>
      </c>
      <c r="G11" s="4">
        <v>1.0152537081835267</v>
      </c>
      <c r="H11" s="35">
        <v>99.982185181913707</v>
      </c>
      <c r="I11" s="35">
        <v>100.83497208485319</v>
      </c>
      <c r="J11" s="35">
        <v>0.96230859840881644</v>
      </c>
    </row>
    <row r="12" spans="1:11" x14ac:dyDescent="0.3">
      <c r="A12" s="2"/>
      <c r="B12" s="2"/>
      <c r="C12" s="2" t="s">
        <v>81</v>
      </c>
      <c r="D12" s="4">
        <v>1.013787510137875</v>
      </c>
      <c r="E12" s="4"/>
      <c r="F12" s="4">
        <v>1.2414238642030253</v>
      </c>
      <c r="G12" s="4">
        <v>1.032829444622291</v>
      </c>
      <c r="H12" s="35">
        <v>101.87829641754278</v>
      </c>
      <c r="I12" s="35"/>
      <c r="J12" s="35"/>
    </row>
    <row r="13" spans="1:11" x14ac:dyDescent="0.3">
      <c r="A13" s="2"/>
      <c r="B13" s="2"/>
      <c r="C13" s="2" t="s">
        <v>82</v>
      </c>
      <c r="D13" s="4">
        <v>1.0125556905629809</v>
      </c>
      <c r="E13" s="4"/>
      <c r="F13" s="4">
        <v>1.2276753699159215</v>
      </c>
      <c r="G13" s="4">
        <v>1.0190809503351872</v>
      </c>
      <c r="H13" s="35">
        <v>100.64443465510308</v>
      </c>
      <c r="I13" s="35"/>
      <c r="J13" s="35"/>
    </row>
    <row r="14" spans="1:11" x14ac:dyDescent="0.3">
      <c r="A14" s="2"/>
      <c r="B14" s="2"/>
      <c r="C14" s="2"/>
      <c r="D14" s="4"/>
      <c r="E14" s="4"/>
      <c r="F14" s="4"/>
      <c r="G14" s="4"/>
      <c r="H14" s="35"/>
      <c r="I14" s="35"/>
      <c r="J14" s="35"/>
    </row>
    <row r="15" spans="1:11" x14ac:dyDescent="0.3">
      <c r="A15" s="2"/>
      <c r="B15" s="2">
        <v>2</v>
      </c>
      <c r="C15" s="2" t="s">
        <v>74</v>
      </c>
      <c r="D15" s="4">
        <v>4.5228403437358664E-2</v>
      </c>
      <c r="E15" s="4">
        <v>0.22138501832914326</v>
      </c>
      <c r="F15" s="4">
        <v>0.27047930788200275</v>
      </c>
      <c r="G15" s="4">
        <v>4.9094289552859494E-2</v>
      </c>
      <c r="H15" s="35">
        <v>108.54747420137234</v>
      </c>
      <c r="I15" s="35">
        <v>106.80644109239215</v>
      </c>
      <c r="J15" s="35">
        <v>1.9915431984187348</v>
      </c>
    </row>
    <row r="16" spans="1:11" x14ac:dyDescent="0.3">
      <c r="A16" s="2"/>
      <c r="B16" s="2"/>
      <c r="C16" s="2" t="s">
        <v>75</v>
      </c>
      <c r="D16" s="4">
        <v>4.5167118337850046E-2</v>
      </c>
      <c r="E16" s="4"/>
      <c r="F16" s="4">
        <v>0.26982088965439727</v>
      </c>
      <c r="G16" s="4">
        <v>4.843587132525401E-2</v>
      </c>
      <c r="H16" s="35">
        <v>107.23701911411239</v>
      </c>
      <c r="I16" s="35"/>
      <c r="J16" s="35"/>
    </row>
    <row r="17" spans="1:10" x14ac:dyDescent="0.3">
      <c r="A17" s="2"/>
      <c r="B17" s="2"/>
      <c r="C17" s="2" t="s">
        <v>76</v>
      </c>
      <c r="D17" s="4">
        <v>4.5126353790613721E-2</v>
      </c>
      <c r="E17" s="4"/>
      <c r="F17" s="4">
        <v>0.26860290188586333</v>
      </c>
      <c r="G17" s="4">
        <v>4.7217883556720075E-2</v>
      </c>
      <c r="H17" s="35">
        <v>104.63482996169169</v>
      </c>
      <c r="I17" s="35"/>
      <c r="J17" s="35"/>
    </row>
    <row r="18" spans="1:10" x14ac:dyDescent="0.3">
      <c r="A18" s="2"/>
      <c r="B18" s="2"/>
      <c r="C18" s="2"/>
      <c r="D18" s="4"/>
      <c r="E18" s="4"/>
      <c r="F18" s="4"/>
      <c r="G18" s="4"/>
      <c r="H18" s="35"/>
      <c r="I18" s="35"/>
      <c r="J18" s="35"/>
    </row>
    <row r="19" spans="1:10" x14ac:dyDescent="0.3">
      <c r="A19" s="2"/>
      <c r="B19" s="2"/>
      <c r="C19" s="2" t="s">
        <v>77</v>
      </c>
      <c r="D19" s="4">
        <v>0.46232085067036527</v>
      </c>
      <c r="E19" s="4">
        <v>0.22208785281858395</v>
      </c>
      <c r="F19" s="4">
        <v>0.7550425653144871</v>
      </c>
      <c r="G19" s="4">
        <v>0.53295471249590309</v>
      </c>
      <c r="H19" s="35">
        <v>115.27810431286383</v>
      </c>
      <c r="I19" s="35">
        <v>114.85767197965805</v>
      </c>
      <c r="J19" s="35">
        <v>0.45422744333766946</v>
      </c>
    </row>
    <row r="20" spans="1:10" x14ac:dyDescent="0.3">
      <c r="A20" s="2"/>
      <c r="B20" s="2"/>
      <c r="C20" s="2" t="s">
        <v>78</v>
      </c>
      <c r="D20" s="4">
        <v>0.46168051708217916</v>
      </c>
      <c r="E20" s="4"/>
      <c r="F20" s="4">
        <v>0.75264660367791347</v>
      </c>
      <c r="G20" s="4">
        <v>0.53055875085932946</v>
      </c>
      <c r="H20" s="35">
        <v>114.91902543613075</v>
      </c>
      <c r="I20" s="35"/>
      <c r="J20" s="35"/>
    </row>
    <row r="21" spans="1:10" x14ac:dyDescent="0.3">
      <c r="A21" s="2"/>
      <c r="B21" s="2"/>
      <c r="C21" s="2" t="s">
        <v>79</v>
      </c>
      <c r="D21" s="4">
        <v>0.46125461254612549</v>
      </c>
      <c r="E21" s="4"/>
      <c r="F21" s="4">
        <v>0.74965190351037159</v>
      </c>
      <c r="G21" s="4">
        <v>0.52756405069178758</v>
      </c>
      <c r="H21" s="35">
        <v>114.37588618997954</v>
      </c>
      <c r="I21" s="35"/>
      <c r="J21" s="35"/>
    </row>
    <row r="22" spans="1:10" x14ac:dyDescent="0.3">
      <c r="A22" s="2"/>
      <c r="B22" s="2"/>
      <c r="C22" s="2"/>
      <c r="D22" s="4"/>
      <c r="E22" s="4"/>
      <c r="F22" s="4"/>
      <c r="G22" s="4"/>
      <c r="H22" s="35"/>
      <c r="I22" s="35"/>
      <c r="J22" s="35"/>
    </row>
    <row r="23" spans="1:10" x14ac:dyDescent="0.3">
      <c r="A23" s="2"/>
      <c r="B23" s="2"/>
      <c r="C23" s="2" t="s">
        <v>80</v>
      </c>
      <c r="D23" s="4">
        <v>1.0974539069359086</v>
      </c>
      <c r="E23" s="4">
        <v>0.22290273125837645</v>
      </c>
      <c r="F23" s="4">
        <v>1.3294594720410056</v>
      </c>
      <c r="G23" s="4">
        <v>1.1065567407826291</v>
      </c>
      <c r="H23" s="35">
        <v>100.82945022011319</v>
      </c>
      <c r="I23" s="35">
        <v>98.539463598647401</v>
      </c>
      <c r="J23" s="35">
        <v>4.6115711759759304</v>
      </c>
    </row>
    <row r="24" spans="1:10" x14ac:dyDescent="0.3">
      <c r="A24" s="2"/>
      <c r="B24" s="2"/>
      <c r="C24" s="2" t="s">
        <v>81</v>
      </c>
      <c r="D24" s="4">
        <v>1.0984182776801406</v>
      </c>
      <c r="E24" s="4"/>
      <c r="F24" s="4">
        <v>1.3384324925551565</v>
      </c>
      <c r="G24" s="4">
        <v>1.1155297612967801</v>
      </c>
      <c r="H24" s="35">
        <v>101.55782946845886</v>
      </c>
      <c r="I24" s="35"/>
      <c r="J24" s="35"/>
    </row>
    <row r="25" spans="1:10" x14ac:dyDescent="0.3">
      <c r="A25" s="2"/>
      <c r="B25" s="2"/>
      <c r="C25" s="2" t="s">
        <v>82</v>
      </c>
      <c r="D25" s="4">
        <v>1.1003521126760563</v>
      </c>
      <c r="E25" s="4"/>
      <c r="F25" s="4">
        <v>1.2487732319996856</v>
      </c>
      <c r="G25" s="4">
        <v>1.0258705007413091</v>
      </c>
      <c r="H25" s="35">
        <v>93.231111107370182</v>
      </c>
      <c r="I25" s="35"/>
      <c r="J25" s="35"/>
    </row>
    <row r="26" spans="1:10" x14ac:dyDescent="0.3">
      <c r="A26" s="2"/>
      <c r="B26" s="2"/>
      <c r="C26" s="2"/>
      <c r="D26" s="4"/>
      <c r="E26" s="4"/>
      <c r="F26" s="4"/>
      <c r="G26" s="4"/>
      <c r="H26" s="35"/>
      <c r="I26" s="35"/>
      <c r="J26" s="35"/>
    </row>
    <row r="27" spans="1:10" x14ac:dyDescent="0.3">
      <c r="A27" s="2"/>
      <c r="B27" s="2">
        <v>3</v>
      </c>
      <c r="C27" s="2" t="s">
        <v>74</v>
      </c>
      <c r="D27" s="4">
        <v>6.2305295950155763E-2</v>
      </c>
      <c r="E27" s="4">
        <v>0.26795797820730688</v>
      </c>
      <c r="F27" s="4">
        <v>0.32815186152502535</v>
      </c>
      <c r="G27" s="4">
        <v>6.0193883317718466E-2</v>
      </c>
      <c r="H27" s="35">
        <v>96.611182724938132</v>
      </c>
      <c r="I27" s="35">
        <v>101.82910036416193</v>
      </c>
      <c r="J27" s="35">
        <v>2.7009873126155988</v>
      </c>
    </row>
    <row r="28" spans="1:10" x14ac:dyDescent="0.3">
      <c r="A28" s="2"/>
      <c r="B28" s="2"/>
      <c r="C28" s="2" t="s">
        <v>75</v>
      </c>
      <c r="D28" s="4">
        <v>6.2150403977625862E-2</v>
      </c>
      <c r="E28" s="4"/>
      <c r="F28" s="4">
        <v>0.3288711895679276</v>
      </c>
      <c r="G28" s="4">
        <v>6.0913211360620723E-2</v>
      </c>
      <c r="H28" s="35">
        <v>98.00935707923874</v>
      </c>
      <c r="I28" s="35"/>
      <c r="J28" s="35"/>
    </row>
    <row r="29" spans="1:10" x14ac:dyDescent="0.3">
      <c r="A29" s="2"/>
      <c r="B29" s="2"/>
      <c r="C29" s="2" t="s">
        <v>76</v>
      </c>
      <c r="D29" s="4">
        <v>6.2034739454094288E-2</v>
      </c>
      <c r="E29" s="4"/>
      <c r="F29" s="4">
        <v>0.33112739530666291</v>
      </c>
      <c r="G29" s="4">
        <v>6.3169417099356029E-2</v>
      </c>
      <c r="H29" s="35">
        <v>101.82910036416193</v>
      </c>
      <c r="I29" s="35"/>
      <c r="J29" s="35"/>
    </row>
    <row r="30" spans="1:10" x14ac:dyDescent="0.3">
      <c r="A30" s="2"/>
      <c r="B30" s="2"/>
      <c r="C30" s="2"/>
      <c r="D30" s="4"/>
      <c r="E30" s="4"/>
      <c r="F30" s="4"/>
      <c r="G30" s="4"/>
      <c r="H30" s="35"/>
      <c r="I30" s="35"/>
      <c r="J30" s="35"/>
    </row>
    <row r="31" spans="1:10" x14ac:dyDescent="0.3">
      <c r="A31" s="2"/>
      <c r="B31" s="2"/>
      <c r="C31" s="2" t="s">
        <v>77</v>
      </c>
      <c r="D31" s="4">
        <v>0.49751243781094528</v>
      </c>
      <c r="E31" s="4">
        <v>0.27481131439331019</v>
      </c>
      <c r="F31" s="4">
        <v>0.81232235949486831</v>
      </c>
      <c r="G31" s="4">
        <v>0.53751104510155812</v>
      </c>
      <c r="H31" s="35">
        <v>108.03972006541318</v>
      </c>
      <c r="I31" s="35">
        <v>106.44465757217381</v>
      </c>
      <c r="J31" s="35">
        <v>1.6139014219254817</v>
      </c>
    </row>
    <row r="32" spans="1:10" x14ac:dyDescent="0.3">
      <c r="A32" s="2"/>
      <c r="B32" s="2"/>
      <c r="C32" s="2" t="s">
        <v>78</v>
      </c>
      <c r="D32" s="4">
        <v>0.49019607843137258</v>
      </c>
      <c r="E32" s="4"/>
      <c r="F32" s="4">
        <v>0.79678042121414727</v>
      </c>
      <c r="G32" s="4">
        <v>0.52196910682083708</v>
      </c>
      <c r="H32" s="35">
        <v>106.48169779145076</v>
      </c>
      <c r="I32" s="35"/>
      <c r="J32" s="35"/>
    </row>
    <row r="33" spans="1:10" x14ac:dyDescent="0.3">
      <c r="A33" s="2"/>
      <c r="B33" s="2"/>
      <c r="C33" s="2" t="s">
        <v>79</v>
      </c>
      <c r="D33" s="4">
        <v>0.48076923076923084</v>
      </c>
      <c r="E33" s="4"/>
      <c r="F33" s="4">
        <v>0.77871782814166368</v>
      </c>
      <c r="G33" s="4">
        <v>0.50390651374835349</v>
      </c>
      <c r="H33" s="35">
        <v>104.8125548596575</v>
      </c>
      <c r="I33" s="35"/>
      <c r="J33" s="35"/>
    </row>
    <row r="34" spans="1:10" x14ac:dyDescent="0.3">
      <c r="A34" s="2"/>
      <c r="B34" s="2"/>
      <c r="C34" s="2"/>
      <c r="D34" s="4"/>
      <c r="E34" s="4"/>
      <c r="F34" s="4"/>
      <c r="G34" s="4"/>
      <c r="H34" s="35"/>
      <c r="I34" s="35"/>
      <c r="J34" s="35"/>
    </row>
    <row r="35" spans="1:10" x14ac:dyDescent="0.3">
      <c r="A35" s="2"/>
      <c r="B35" s="2"/>
      <c r="C35" s="2" t="s">
        <v>80</v>
      </c>
      <c r="D35" s="4">
        <v>1.5151515151515151</v>
      </c>
      <c r="E35" s="4">
        <v>0.27125356052407851</v>
      </c>
      <c r="F35" s="4">
        <v>1.7618694199604306</v>
      </c>
      <c r="G35" s="4">
        <v>1.4906158594363521</v>
      </c>
      <c r="H35" s="35">
        <v>98.380646722799241</v>
      </c>
      <c r="I35" s="35">
        <v>96.764122512728363</v>
      </c>
      <c r="J35" s="35">
        <v>1.4968100973483598</v>
      </c>
    </row>
    <row r="36" spans="1:10" x14ac:dyDescent="0.3">
      <c r="A36" s="2"/>
      <c r="B36" s="2"/>
      <c r="C36" s="2" t="s">
        <v>81</v>
      </c>
      <c r="D36" s="4">
        <v>1.4880952380952379</v>
      </c>
      <c r="E36" s="4"/>
      <c r="F36" s="4">
        <v>1.7070505269969407</v>
      </c>
      <c r="G36" s="4">
        <v>1.4357969664728623</v>
      </c>
      <c r="H36" s="35">
        <v>96.485556146976364</v>
      </c>
      <c r="I36" s="35"/>
      <c r="J36" s="35"/>
    </row>
    <row r="37" spans="1:10" x14ac:dyDescent="0.3">
      <c r="A37" s="2"/>
      <c r="B37" s="2"/>
      <c r="C37" s="2" t="s">
        <v>82</v>
      </c>
      <c r="D37" s="4">
        <v>1.4619883040935671</v>
      </c>
      <c r="E37" s="4"/>
      <c r="F37" s="4">
        <v>1.6663729270212928</v>
      </c>
      <c r="G37" s="4">
        <v>1.3951193664972144</v>
      </c>
      <c r="H37" s="35">
        <v>95.42616466840947</v>
      </c>
      <c r="I37" s="35"/>
      <c r="J37" s="35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8B68E4-41D5-44C0-B950-4FF473A83E60}">
  <dimension ref="A1:K37"/>
  <sheetViews>
    <sheetView workbookViewId="0">
      <selection activeCell="K4" sqref="K4"/>
    </sheetView>
  </sheetViews>
  <sheetFormatPr defaultRowHeight="14.4" x14ac:dyDescent="0.3"/>
  <cols>
    <col min="4" max="4" width="14.44140625" customWidth="1"/>
    <col min="5" max="5" width="13.88671875" customWidth="1"/>
    <col min="6" max="6" width="13" customWidth="1"/>
    <col min="7" max="7" width="11.44140625" customWidth="1"/>
    <col min="8" max="8" width="14.109375" customWidth="1"/>
  </cols>
  <sheetData>
    <row r="1" spans="1:11" ht="32.25" customHeight="1" x14ac:dyDescent="0.3">
      <c r="A1" s="36" t="s">
        <v>65</v>
      </c>
      <c r="B1" s="36" t="s">
        <v>83</v>
      </c>
      <c r="C1" s="36" t="s">
        <v>67</v>
      </c>
      <c r="D1" s="36" t="s">
        <v>86</v>
      </c>
      <c r="E1" s="36" t="s">
        <v>107</v>
      </c>
      <c r="F1" s="36" t="s">
        <v>108</v>
      </c>
      <c r="G1" s="36" t="s">
        <v>112</v>
      </c>
      <c r="H1" s="36" t="s">
        <v>88</v>
      </c>
      <c r="I1" s="36" t="s">
        <v>72</v>
      </c>
      <c r="J1" s="36" t="s">
        <v>73</v>
      </c>
      <c r="K1" s="37"/>
    </row>
    <row r="2" spans="1:1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1" x14ac:dyDescent="0.3">
      <c r="A3" s="2"/>
      <c r="B3" s="2"/>
      <c r="C3" s="2">
        <v>1</v>
      </c>
      <c r="D3" s="4">
        <v>1.7006802721088437E-3</v>
      </c>
      <c r="E3" s="4">
        <v>3.0687185689660459E-3</v>
      </c>
      <c r="F3" s="4">
        <v>4.6238946425273672E-3</v>
      </c>
      <c r="G3" s="4">
        <v>1.5551760735613212E-3</v>
      </c>
      <c r="H3" s="35">
        <v>91.444353125405669</v>
      </c>
      <c r="I3" s="35">
        <v>95.802234850090997</v>
      </c>
      <c r="J3" s="35">
        <v>4.0106442204913444</v>
      </c>
    </row>
    <row r="4" spans="1:11" x14ac:dyDescent="0.3">
      <c r="A4" s="2"/>
      <c r="B4" s="2"/>
      <c r="C4" s="2">
        <v>2</v>
      </c>
      <c r="D4" s="4">
        <v>1.6995241332426921E-3</v>
      </c>
      <c r="E4" s="4"/>
      <c r="F4" s="4">
        <v>4.7108668219172523E-3</v>
      </c>
      <c r="G4" s="4">
        <v>1.6421482529512064E-3</v>
      </c>
      <c r="H4" s="35">
        <v>96.624003203648982</v>
      </c>
      <c r="I4" s="35"/>
      <c r="J4" s="35"/>
    </row>
    <row r="5" spans="1:11" x14ac:dyDescent="0.3">
      <c r="A5" s="2"/>
      <c r="B5" s="2"/>
      <c r="C5" s="2">
        <v>3</v>
      </c>
      <c r="D5" s="4">
        <v>1.6983695652173915E-3</v>
      </c>
      <c r="E5" s="4"/>
      <c r="F5" s="4">
        <v>4.7558508417448898E-3</v>
      </c>
      <c r="G5" s="4">
        <v>1.6871322727788438E-3</v>
      </c>
      <c r="H5" s="35">
        <v>99.338348221218325</v>
      </c>
      <c r="I5" s="35"/>
      <c r="J5" s="35"/>
    </row>
    <row r="6" spans="1:11" x14ac:dyDescent="0.3">
      <c r="A6" s="2" t="s">
        <v>5</v>
      </c>
      <c r="B6" s="2">
        <v>1</v>
      </c>
      <c r="C6" s="2"/>
      <c r="D6" s="4"/>
      <c r="E6" s="4"/>
      <c r="F6" s="4"/>
      <c r="G6" s="4"/>
      <c r="H6" s="35"/>
      <c r="I6" s="35"/>
      <c r="J6" s="35"/>
    </row>
    <row r="7" spans="1:11" x14ac:dyDescent="0.3">
      <c r="A7" s="2"/>
      <c r="B7" s="2"/>
      <c r="C7" s="2">
        <v>1</v>
      </c>
      <c r="D7" s="4">
        <v>3.5637918745545258E-3</v>
      </c>
      <c r="E7" s="4">
        <v>2.7980211794996299E-3</v>
      </c>
      <c r="F7" s="4">
        <v>6.8319741253342363E-3</v>
      </c>
      <c r="G7" s="4">
        <v>4.0339529458346063E-3</v>
      </c>
      <c r="H7" s="35">
        <v>113.19271966011905</v>
      </c>
      <c r="I7" s="35">
        <v>110.6905442388441</v>
      </c>
      <c r="J7" s="35">
        <v>3.490650914896996</v>
      </c>
    </row>
    <row r="8" spans="1:11" x14ac:dyDescent="0.3">
      <c r="A8" s="2"/>
      <c r="B8" s="2"/>
      <c r="C8" s="2">
        <v>2</v>
      </c>
      <c r="D8" s="4">
        <v>3.5587188612099642E-3</v>
      </c>
      <c r="E8" s="4"/>
      <c r="F8" s="4">
        <v>6.5952758415542007E-3</v>
      </c>
      <c r="G8" s="4">
        <v>3.7972546620545708E-3</v>
      </c>
      <c r="H8" s="35">
        <v>106.70285600373344</v>
      </c>
      <c r="I8" s="35"/>
      <c r="J8" s="35"/>
    </row>
    <row r="9" spans="1:11" x14ac:dyDescent="0.3">
      <c r="A9" s="2"/>
      <c r="B9" s="2"/>
      <c r="C9" s="2">
        <v>3</v>
      </c>
      <c r="D9" s="4">
        <v>3.5536602700781809E-3</v>
      </c>
      <c r="E9" s="4"/>
      <c r="F9" s="4">
        <v>6.7843771515209445E-3</v>
      </c>
      <c r="G9" s="4">
        <v>3.9863559720213146E-3</v>
      </c>
      <c r="H9" s="35">
        <v>112.17605705267979</v>
      </c>
      <c r="I9" s="35"/>
      <c r="J9" s="35"/>
    </row>
    <row r="10" spans="1:11" x14ac:dyDescent="0.3">
      <c r="A10" s="2"/>
      <c r="B10" s="2"/>
      <c r="C10" s="2"/>
      <c r="D10" s="4"/>
      <c r="E10" s="4"/>
      <c r="F10" s="4"/>
      <c r="G10" s="4"/>
      <c r="H10" s="35"/>
      <c r="I10" s="35"/>
      <c r="J10" s="35"/>
    </row>
    <row r="11" spans="1:11" x14ac:dyDescent="0.3">
      <c r="A11" s="2"/>
      <c r="B11" s="2"/>
      <c r="C11" s="2">
        <v>1</v>
      </c>
      <c r="D11" s="4">
        <v>1.6903313049357674E-2</v>
      </c>
      <c r="E11" s="4">
        <v>2.0942076235309628E-3</v>
      </c>
      <c r="F11" s="4">
        <v>1.6758190543317005E-2</v>
      </c>
      <c r="G11" s="4">
        <v>1.4663982919786041E-2</v>
      </c>
      <c r="H11" s="35">
        <v>86.752122953454219</v>
      </c>
      <c r="I11" s="35">
        <v>90.48808864001461</v>
      </c>
      <c r="J11" s="35">
        <v>3.7614242311241957</v>
      </c>
    </row>
    <row r="12" spans="1:11" x14ac:dyDescent="0.3">
      <c r="A12" s="2"/>
      <c r="B12" s="2"/>
      <c r="C12" s="2">
        <v>2</v>
      </c>
      <c r="D12" s="4">
        <v>1.6869095816464237E-2</v>
      </c>
      <c r="E12" s="4"/>
      <c r="F12" s="4">
        <v>1.7350226224322064E-2</v>
      </c>
      <c r="G12" s="4">
        <v>1.5256018600791101E-2</v>
      </c>
      <c r="H12" s="35">
        <v>90.437678265489652</v>
      </c>
      <c r="I12" s="35"/>
      <c r="J12" s="35"/>
    </row>
    <row r="13" spans="1:11" x14ac:dyDescent="0.3">
      <c r="A13" s="2"/>
      <c r="B13" s="2"/>
      <c r="C13" s="2">
        <v>3</v>
      </c>
      <c r="D13" s="4">
        <v>1.6823687752355314E-2</v>
      </c>
      <c r="E13" s="4"/>
      <c r="F13" s="4">
        <v>1.7954649195048449E-2</v>
      </c>
      <c r="G13" s="4">
        <v>1.5860441571517486E-2</v>
      </c>
      <c r="H13" s="35">
        <v>94.274464701099944</v>
      </c>
      <c r="I13" s="35"/>
      <c r="J13" s="35"/>
    </row>
    <row r="14" spans="1:11" x14ac:dyDescent="0.3">
      <c r="A14" s="2"/>
      <c r="B14" s="2"/>
      <c r="C14" s="2"/>
      <c r="D14" s="4"/>
      <c r="E14" s="4"/>
      <c r="F14" s="4"/>
      <c r="G14" s="4"/>
      <c r="H14" s="35"/>
      <c r="I14" s="35"/>
      <c r="J14" s="35"/>
    </row>
    <row r="15" spans="1:11" x14ac:dyDescent="0.3">
      <c r="A15" s="2"/>
      <c r="B15" s="2">
        <v>2</v>
      </c>
      <c r="C15" s="2">
        <v>1</v>
      </c>
      <c r="D15" s="4">
        <v>1.2189176011701609E-3</v>
      </c>
      <c r="E15" s="4">
        <v>2.4139934512825843E-2</v>
      </c>
      <c r="F15" s="4">
        <v>2.5301664055213821E-2</v>
      </c>
      <c r="G15" s="4">
        <v>1.1617295423879785E-3</v>
      </c>
      <c r="H15" s="35">
        <v>95.308291657509756</v>
      </c>
      <c r="I15" s="35">
        <v>95.185203752527244</v>
      </c>
      <c r="J15" s="35">
        <v>0.19274213622097289</v>
      </c>
    </row>
    <row r="16" spans="1:11" x14ac:dyDescent="0.3">
      <c r="A16" s="2"/>
      <c r="B16" s="2"/>
      <c r="C16" s="2">
        <v>2</v>
      </c>
      <c r="D16" s="4">
        <v>1.2177301509985387E-3</v>
      </c>
      <c r="E16" s="4"/>
      <c r="F16" s="4">
        <v>2.530023945354435E-2</v>
      </c>
      <c r="G16" s="4">
        <v>1.1603049407185075E-3</v>
      </c>
      <c r="H16" s="35">
        <v>95.284241731803831</v>
      </c>
      <c r="I16" s="35"/>
      <c r="J16" s="35"/>
    </row>
    <row r="17" spans="1:10" x14ac:dyDescent="0.3">
      <c r="A17" s="2"/>
      <c r="B17" s="2"/>
      <c r="C17" s="2">
        <v>3</v>
      </c>
      <c r="D17" s="4">
        <v>1.2165450121654502E-3</v>
      </c>
      <c r="E17" s="4"/>
      <c r="F17" s="4">
        <v>2.5295203100031052E-2</v>
      </c>
      <c r="G17" s="4">
        <v>1.155268587205209E-3</v>
      </c>
      <c r="H17" s="35">
        <v>94.963077868268172</v>
      </c>
      <c r="I17" s="35"/>
      <c r="J17" s="35"/>
    </row>
    <row r="18" spans="1:10" x14ac:dyDescent="0.3">
      <c r="A18" s="2"/>
      <c r="B18" s="2"/>
      <c r="C18" s="2"/>
      <c r="D18" s="4"/>
      <c r="E18" s="4"/>
      <c r="F18" s="4"/>
      <c r="G18" s="4"/>
      <c r="H18" s="35"/>
      <c r="I18" s="35"/>
      <c r="J18" s="35"/>
    </row>
    <row r="19" spans="1:10" x14ac:dyDescent="0.3">
      <c r="A19" s="2"/>
      <c r="B19" s="2"/>
      <c r="C19" s="2">
        <v>1</v>
      </c>
      <c r="D19" s="4">
        <v>2.4271844660194177E-3</v>
      </c>
      <c r="E19" s="4">
        <v>2.3597136939190931E-2</v>
      </c>
      <c r="F19" s="4">
        <v>2.6137359596559127E-2</v>
      </c>
      <c r="G19" s="4">
        <v>2.5402226573681963E-3</v>
      </c>
      <c r="H19" s="35">
        <v>104.65717348356969</v>
      </c>
      <c r="I19" s="35">
        <v>100.64039150580584</v>
      </c>
      <c r="J19" s="35">
        <v>3.6879635533634283</v>
      </c>
    </row>
    <row r="20" spans="1:10" x14ac:dyDescent="0.3">
      <c r="A20" s="2"/>
      <c r="B20" s="2"/>
      <c r="C20" s="2">
        <v>2</v>
      </c>
      <c r="D20" s="4">
        <v>2.4248302618816685E-3</v>
      </c>
      <c r="E20" s="4"/>
      <c r="F20" s="4">
        <v>2.5959095847941833E-2</v>
      </c>
      <c r="G20" s="4">
        <v>2.3619589087509017E-3</v>
      </c>
      <c r="H20" s="35">
        <v>97.407185396887172</v>
      </c>
      <c r="I20" s="35"/>
      <c r="J20" s="35"/>
    </row>
    <row r="21" spans="1:10" x14ac:dyDescent="0.3">
      <c r="A21" s="2"/>
      <c r="B21" s="2"/>
      <c r="C21" s="2">
        <v>3</v>
      </c>
      <c r="D21" s="4">
        <v>2.4213075060532689E-3</v>
      </c>
      <c r="E21" s="4"/>
      <c r="F21" s="4">
        <v>2.6014977511514433E-2</v>
      </c>
      <c r="G21" s="4">
        <v>2.4178405723235021E-3</v>
      </c>
      <c r="H21" s="35">
        <v>99.856815636960633</v>
      </c>
      <c r="I21" s="35"/>
      <c r="J21" s="35"/>
    </row>
    <row r="22" spans="1:10" x14ac:dyDescent="0.3">
      <c r="A22" s="2"/>
      <c r="B22" s="2"/>
      <c r="C22" s="2"/>
      <c r="D22" s="4"/>
      <c r="E22" s="4"/>
      <c r="F22" s="4"/>
      <c r="G22" s="4"/>
      <c r="H22" s="35"/>
      <c r="I22" s="35"/>
      <c r="J22" s="35"/>
    </row>
    <row r="23" spans="1:10" x14ac:dyDescent="0.3">
      <c r="A23" s="2"/>
      <c r="B23" s="2"/>
      <c r="C23" s="2">
        <v>1</v>
      </c>
      <c r="D23" s="4">
        <v>1.1910433539780848E-2</v>
      </c>
      <c r="E23" s="4">
        <v>2.2375842788767617E-2</v>
      </c>
      <c r="F23" s="4">
        <v>3.3760050303376629E-2</v>
      </c>
      <c r="G23" s="4">
        <v>1.1384207514609012E-2</v>
      </c>
      <c r="H23" s="35">
        <v>95.581806292657262</v>
      </c>
      <c r="I23" s="35">
        <v>95.204002043658122</v>
      </c>
      <c r="J23" s="35">
        <v>1.4734329026155781</v>
      </c>
    </row>
    <row r="24" spans="1:10" x14ac:dyDescent="0.3">
      <c r="A24" s="2"/>
      <c r="B24" s="2"/>
      <c r="C24" s="2">
        <v>2</v>
      </c>
      <c r="D24" s="4">
        <v>1.1899095668729176E-2</v>
      </c>
      <c r="E24" s="4"/>
      <c r="F24" s="4">
        <v>3.3852728340960161E-2</v>
      </c>
      <c r="G24" s="4">
        <v>1.1476885552192544E-2</v>
      </c>
      <c r="H24" s="35">
        <v>96.451746180626145</v>
      </c>
      <c r="I24" s="35"/>
      <c r="J24" s="35"/>
    </row>
    <row r="25" spans="1:10" x14ac:dyDescent="0.3">
      <c r="A25" s="2"/>
      <c r="B25" s="2"/>
      <c r="C25" s="2">
        <v>0</v>
      </c>
      <c r="D25" s="4">
        <v>1.1882129277566539E-2</v>
      </c>
      <c r="E25" s="4"/>
      <c r="F25" s="4">
        <v>3.3494955628322151E-2</v>
      </c>
      <c r="G25" s="4">
        <v>1.1119112839554534E-2</v>
      </c>
      <c r="H25" s="35">
        <v>93.578453657690957</v>
      </c>
      <c r="I25" s="35"/>
      <c r="J25" s="35"/>
    </row>
    <row r="26" spans="1:10" x14ac:dyDescent="0.3">
      <c r="A26" s="2"/>
      <c r="B26" s="2"/>
      <c r="C26" s="2"/>
      <c r="D26" s="4"/>
      <c r="E26" s="4"/>
      <c r="F26" s="4"/>
      <c r="G26" s="4"/>
      <c r="H26" s="35"/>
      <c r="I26" s="35"/>
      <c r="J26" s="35"/>
    </row>
    <row r="27" spans="1:10" x14ac:dyDescent="0.3">
      <c r="A27" s="2"/>
      <c r="B27" s="2">
        <v>3</v>
      </c>
      <c r="C27" s="2">
        <v>1</v>
      </c>
      <c r="D27" s="4">
        <v>1.6350555918901242E-3</v>
      </c>
      <c r="E27" s="4">
        <v>1.1349674403375211E-2</v>
      </c>
      <c r="F27" s="4">
        <v>1.3079891476934141E-2</v>
      </c>
      <c r="G27" s="4">
        <v>1.7302170735589307E-3</v>
      </c>
      <c r="H27" s="35">
        <v>105.8200762188642</v>
      </c>
      <c r="I27" s="35">
        <v>98.412128167205822</v>
      </c>
      <c r="J27" s="35">
        <v>6.550106671875378</v>
      </c>
    </row>
    <row r="28" spans="1:10" x14ac:dyDescent="0.3">
      <c r="A28" s="2"/>
      <c r="B28" s="2"/>
      <c r="C28" s="2">
        <v>2</v>
      </c>
      <c r="D28" s="4">
        <v>1.6329196603527105E-3</v>
      </c>
      <c r="E28" s="4"/>
      <c r="F28" s="4">
        <v>1.2917756960463619E-2</v>
      </c>
      <c r="G28" s="4">
        <v>1.5680825570884085E-3</v>
      </c>
      <c r="H28" s="35">
        <v>96.029375796094158</v>
      </c>
      <c r="I28" s="35"/>
      <c r="J28" s="35"/>
    </row>
    <row r="29" spans="1:10" x14ac:dyDescent="0.3">
      <c r="A29" s="2"/>
      <c r="B29" s="2"/>
      <c r="C29" s="2">
        <v>3</v>
      </c>
      <c r="D29" s="4">
        <v>1.6297262059973923E-3</v>
      </c>
      <c r="E29" s="4"/>
      <c r="F29" s="4">
        <v>1.2871625715087386E-2</v>
      </c>
      <c r="G29" s="4">
        <v>1.5219513117121757E-3</v>
      </c>
      <c r="H29" s="35">
        <v>93.38693248665912</v>
      </c>
      <c r="I29" s="35"/>
      <c r="J29" s="35"/>
    </row>
    <row r="30" spans="1:10" x14ac:dyDescent="0.3">
      <c r="A30" s="2"/>
      <c r="B30" s="2"/>
      <c r="C30" s="2"/>
      <c r="D30" s="4"/>
      <c r="E30" s="4"/>
      <c r="F30" s="4"/>
      <c r="G30" s="4"/>
      <c r="H30" s="35"/>
      <c r="I30" s="35"/>
      <c r="J30" s="35"/>
    </row>
    <row r="31" spans="1:10" x14ac:dyDescent="0.3">
      <c r="A31" s="2"/>
      <c r="B31" s="2"/>
      <c r="C31" s="2">
        <v>1</v>
      </c>
      <c r="D31" s="4">
        <v>3.5161744022503519E-3</v>
      </c>
      <c r="E31" s="4">
        <v>1.2243947172731529E-2</v>
      </c>
      <c r="F31" s="4">
        <v>1.5464815251770079E-2</v>
      </c>
      <c r="G31" s="4">
        <v>3.22086807903855E-3</v>
      </c>
      <c r="H31" s="35">
        <v>91.60148816785636</v>
      </c>
      <c r="I31" s="35">
        <v>93.580829858942494</v>
      </c>
      <c r="J31" s="35">
        <v>1.9548474960863804</v>
      </c>
    </row>
    <row r="32" spans="1:10" x14ac:dyDescent="0.3">
      <c r="A32" s="2"/>
      <c r="B32" s="2"/>
      <c r="C32" s="2">
        <v>2</v>
      </c>
      <c r="D32" s="4">
        <v>3.5087719298245619E-3</v>
      </c>
      <c r="E32" s="4"/>
      <c r="F32" s="4">
        <v>1.5595183171879688E-2</v>
      </c>
      <c r="G32" s="4">
        <v>3.3512359991481593E-3</v>
      </c>
      <c r="H32" s="35">
        <v>95.510225975722534</v>
      </c>
      <c r="I32" s="35"/>
      <c r="J32" s="35"/>
    </row>
    <row r="33" spans="1:10" x14ac:dyDescent="0.3">
      <c r="A33" s="2"/>
      <c r="B33" s="2"/>
      <c r="C33" s="2">
        <v>3</v>
      </c>
      <c r="D33" s="4">
        <v>3.5014005602240893E-3</v>
      </c>
      <c r="E33" s="4"/>
      <c r="F33" s="4">
        <v>1.5522335668293454E-2</v>
      </c>
      <c r="G33" s="4">
        <v>3.278388495561925E-3</v>
      </c>
      <c r="H33" s="35">
        <v>93.630775433248587</v>
      </c>
      <c r="I33" s="35"/>
      <c r="J33" s="35"/>
    </row>
    <row r="34" spans="1:10" x14ac:dyDescent="0.3">
      <c r="A34" s="2"/>
      <c r="B34" s="2"/>
      <c r="C34" s="2"/>
      <c r="D34" s="4"/>
      <c r="E34" s="4"/>
      <c r="F34" s="4"/>
      <c r="G34" s="4"/>
      <c r="H34" s="35"/>
      <c r="I34" s="35"/>
      <c r="J34" s="35"/>
    </row>
    <row r="35" spans="1:10" x14ac:dyDescent="0.3">
      <c r="A35" s="2"/>
      <c r="B35" s="2"/>
      <c r="C35" s="2">
        <v>1</v>
      </c>
      <c r="D35" s="4">
        <v>1.9201228878648231E-2</v>
      </c>
      <c r="E35" s="4">
        <v>1.1285799119366622E-2</v>
      </c>
      <c r="F35" s="4">
        <v>3.226320558283241E-2</v>
      </c>
      <c r="G35" s="4">
        <v>2.0977406463465791E-2</v>
      </c>
      <c r="H35" s="35">
        <v>109.25033286172985</v>
      </c>
      <c r="I35" s="35">
        <v>111.87264775528313</v>
      </c>
      <c r="J35" s="35">
        <v>2.6808325167430245</v>
      </c>
    </row>
    <row r="36" spans="1:10" x14ac:dyDescent="0.3">
      <c r="A36" s="2"/>
      <c r="B36" s="2"/>
      <c r="C36" s="2">
        <v>2</v>
      </c>
      <c r="D36" s="4">
        <v>1.9157088122605363E-2</v>
      </c>
      <c r="E36" s="4"/>
      <c r="F36" s="4">
        <v>3.3241430704447739E-2</v>
      </c>
      <c r="G36" s="4">
        <v>2.1955631585081119E-2</v>
      </c>
      <c r="H36" s="35">
        <v>114.60839687412346</v>
      </c>
      <c r="I36" s="35"/>
      <c r="J36" s="35"/>
    </row>
    <row r="37" spans="1:10" x14ac:dyDescent="0.3">
      <c r="A37" s="2"/>
      <c r="B37" s="2"/>
      <c r="C37" s="2">
        <v>3</v>
      </c>
      <c r="D37" s="4">
        <v>1.91131498470948E-2</v>
      </c>
      <c r="E37" s="4"/>
      <c r="F37" s="4">
        <v>3.2646505069289414E-2</v>
      </c>
      <c r="G37" s="4">
        <v>2.1360705949922794E-2</v>
      </c>
      <c r="H37" s="35">
        <v>111.75921352999607</v>
      </c>
      <c r="I37" s="35"/>
      <c r="J37" s="35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7376BD-FCF8-446A-BA19-AEE154BCBF51}">
  <dimension ref="A1:D9"/>
  <sheetViews>
    <sheetView workbookViewId="0">
      <selection activeCell="I17" sqref="I17"/>
    </sheetView>
  </sheetViews>
  <sheetFormatPr defaultRowHeight="14.4" x14ac:dyDescent="0.3"/>
  <cols>
    <col min="1" max="1" width="24.6640625" customWidth="1"/>
    <col min="2" max="2" width="16.6640625" customWidth="1"/>
    <col min="3" max="3" width="21.5546875" customWidth="1"/>
    <col min="4" max="4" width="13.88671875" customWidth="1"/>
  </cols>
  <sheetData>
    <row r="1" spans="1:4" ht="15.6" x14ac:dyDescent="0.3">
      <c r="A1" s="104" t="s">
        <v>113</v>
      </c>
    </row>
    <row r="2" spans="1:4" ht="15" thickBot="1" x14ac:dyDescent="0.35"/>
    <row r="3" spans="1:4" ht="29.25" customHeight="1" thickBot="1" x14ac:dyDescent="0.35">
      <c r="A3" s="59" t="s">
        <v>90</v>
      </c>
      <c r="B3" s="60" t="s">
        <v>91</v>
      </c>
      <c r="C3" s="60" t="s">
        <v>92</v>
      </c>
      <c r="D3" s="60" t="s">
        <v>93</v>
      </c>
    </row>
    <row r="4" spans="1:4" ht="21" customHeight="1" thickBot="1" x14ac:dyDescent="0.35">
      <c r="A4" s="56" t="s">
        <v>94</v>
      </c>
      <c r="B4" s="57" t="s">
        <v>95</v>
      </c>
      <c r="C4" s="57">
        <v>7466.03</v>
      </c>
      <c r="D4" s="57" t="s">
        <v>96</v>
      </c>
    </row>
    <row r="5" spans="1:4" ht="19.5" customHeight="1" thickBot="1" x14ac:dyDescent="0.35">
      <c r="A5" s="56" t="s">
        <v>97</v>
      </c>
      <c r="B5" s="58" t="s">
        <v>98</v>
      </c>
      <c r="C5" s="57">
        <v>85351.05</v>
      </c>
      <c r="D5" s="57" t="s">
        <v>96</v>
      </c>
    </row>
    <row r="6" spans="1:4" ht="20.25" customHeight="1" thickBot="1" x14ac:dyDescent="0.35">
      <c r="A6" s="56" t="s">
        <v>99</v>
      </c>
      <c r="B6" s="57" t="s">
        <v>100</v>
      </c>
      <c r="C6" s="57">
        <v>136873.1</v>
      </c>
      <c r="D6" s="57" t="s">
        <v>96</v>
      </c>
    </row>
    <row r="7" spans="1:4" ht="21.75" customHeight="1" thickBot="1" x14ac:dyDescent="0.35">
      <c r="A7" s="56" t="s">
        <v>101</v>
      </c>
      <c r="B7" s="57" t="s">
        <v>102</v>
      </c>
      <c r="C7" s="57">
        <v>1.2</v>
      </c>
      <c r="D7" s="57" t="s">
        <v>96</v>
      </c>
    </row>
    <row r="8" spans="1:4" ht="23.25" customHeight="1" thickBot="1" x14ac:dyDescent="0.35">
      <c r="A8" s="56" t="s">
        <v>103</v>
      </c>
      <c r="B8" s="57" t="s">
        <v>104</v>
      </c>
      <c r="C8" s="57">
        <v>1.2999999999999999E-2</v>
      </c>
      <c r="D8" s="57" t="s">
        <v>96</v>
      </c>
    </row>
    <row r="9" spans="1:4" ht="21.75" customHeight="1" thickBot="1" x14ac:dyDescent="0.35">
      <c r="A9" s="56" t="s">
        <v>105</v>
      </c>
      <c r="B9" s="57" t="s">
        <v>106</v>
      </c>
      <c r="C9" s="57">
        <v>3.0000000000000001E-3</v>
      </c>
      <c r="D9" s="57" t="s">
        <v>96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Calibration results</vt:lpstr>
      <vt:lpstr>LOD &amp; LOQ</vt:lpstr>
      <vt:lpstr>Repeatability</vt:lpstr>
      <vt:lpstr>As recovery</vt:lpstr>
      <vt:lpstr>Cd recovery</vt:lpstr>
      <vt:lpstr>Pb recovery</vt:lpstr>
      <vt:lpstr>Hg recovery</vt:lpstr>
      <vt:lpstr>DPC 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USER_DIS</dc:creator>
  <cp:lastModifiedBy>dell</cp:lastModifiedBy>
  <cp:lastPrinted>2024-08-20T05:02:50Z</cp:lastPrinted>
  <dcterms:created xsi:type="dcterms:W3CDTF">2015-06-05T18:17:20Z</dcterms:created>
  <dcterms:modified xsi:type="dcterms:W3CDTF">2024-08-21T12:13:22Z</dcterms:modified>
</cp:coreProperties>
</file>